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Nacional" sheetId="1" r:id="rId1"/>
    <sheet name="Distrital(1 folha por distrito)" sheetId="2" r:id="rId2"/>
  </sheets>
  <definedNames>
    <definedName name="_xlnm.Print_Area" localSheetId="1">'Distrital(1 folha por distrito)'!$A$1:$W$37</definedName>
    <definedName name="_xlnm.Print_Area" localSheetId="0">'Nacional'!$A$1:$W$38</definedName>
  </definedNames>
  <calcPr fullCalcOnLoad="1"/>
</workbook>
</file>

<file path=xl/sharedStrings.xml><?xml version="1.0" encoding="utf-8"?>
<sst xmlns="http://schemas.openxmlformats.org/spreadsheetml/2006/main" count="106" uniqueCount="27">
  <si>
    <t>Atletas</t>
  </si>
  <si>
    <t>Treinadores</t>
  </si>
  <si>
    <t>%</t>
  </si>
  <si>
    <t>Total / var.</t>
  </si>
  <si>
    <t>Clubes</t>
  </si>
  <si>
    <t>Árbitros</t>
  </si>
  <si>
    <t>Dados históricos</t>
  </si>
  <si>
    <t>Objectivos</t>
  </si>
  <si>
    <t>Dirigentes</t>
  </si>
  <si>
    <t>Nota: Os dados referem-se ao final de cada ano</t>
  </si>
  <si>
    <t>Associações</t>
  </si>
  <si>
    <t>Distrito:</t>
  </si>
  <si>
    <t>Var. média</t>
  </si>
  <si>
    <t>Total</t>
  </si>
  <si>
    <t>Próximo ano:</t>
  </si>
  <si>
    <t xml:space="preserve">Acções </t>
  </si>
  <si>
    <t>de formação</t>
  </si>
  <si>
    <t>Masc</t>
  </si>
  <si>
    <t>Fem</t>
  </si>
  <si>
    <t>Vet</t>
  </si>
  <si>
    <t>Sen</t>
  </si>
  <si>
    <t>Jun</t>
  </si>
  <si>
    <t>Juv</t>
  </si>
  <si>
    <t>Nível 1</t>
  </si>
  <si>
    <t>Nível 2</t>
  </si>
  <si>
    <t>Nível 3</t>
  </si>
  <si>
    <t>Fora capital</t>
  </si>
</sst>
</file>

<file path=xl/styles.xml><?xml version="1.0" encoding="utf-8"?>
<styleSheet xmlns="http://schemas.openxmlformats.org/spreadsheetml/2006/main">
  <numFmts count="10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0.0%"/>
    <numFmt numFmtId="165" formatCode="0.0"/>
  </numFmts>
  <fonts count="5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0" fillId="2" borderId="0" xfId="0" applyFill="1" applyBorder="1" applyAlignment="1">
      <alignment/>
    </xf>
    <xf numFmtId="9" fontId="0" fillId="3" borderId="1" xfId="19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9" fontId="0" fillId="3" borderId="0" xfId="19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9" fontId="0" fillId="3" borderId="11" xfId="19" applyFill="1" applyBorder="1" applyAlignment="1">
      <alignment horizontal="center"/>
    </xf>
    <xf numFmtId="9" fontId="0" fillId="3" borderId="12" xfId="19" applyFill="1" applyBorder="1" applyAlignment="1">
      <alignment horizontal="center"/>
    </xf>
    <xf numFmtId="9" fontId="0" fillId="3" borderId="3" xfId="19" applyFill="1" applyBorder="1" applyAlignment="1">
      <alignment horizontal="center"/>
    </xf>
    <xf numFmtId="0" fontId="0" fillId="3" borderId="13" xfId="0" applyFill="1" applyBorder="1" applyAlignment="1">
      <alignment/>
    </xf>
    <xf numFmtId="9" fontId="0" fillId="3" borderId="4" xfId="19" applyFill="1" applyBorder="1" applyAlignment="1">
      <alignment horizontal="center"/>
    </xf>
    <xf numFmtId="0" fontId="0" fillId="3" borderId="14" xfId="0" applyFill="1" applyBorder="1" applyAlignment="1">
      <alignment/>
    </xf>
    <xf numFmtId="9" fontId="0" fillId="3" borderId="1" xfId="19" applyNumberFormat="1" applyFill="1" applyBorder="1" applyAlignment="1">
      <alignment horizontal="center"/>
    </xf>
    <xf numFmtId="9" fontId="0" fillId="3" borderId="0" xfId="19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9" fontId="0" fillId="3" borderId="15" xfId="19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9" fontId="4" fillId="3" borderId="1" xfId="19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9" fontId="4" fillId="3" borderId="0" xfId="19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9" fontId="4" fillId="3" borderId="17" xfId="19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9" fontId="4" fillId="3" borderId="19" xfId="19" applyFont="1" applyFill="1" applyBorder="1" applyAlignment="1">
      <alignment horizontal="center"/>
    </xf>
    <xf numFmtId="9" fontId="4" fillId="3" borderId="20" xfId="19" applyFont="1" applyFill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2" fillId="3" borderId="3" xfId="0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4" fillId="0" borderId="2" xfId="0" applyFont="1" applyFill="1" applyBorder="1" applyAlignment="1">
      <alignment horizontal="left" indent="2"/>
    </xf>
    <xf numFmtId="0" fontId="4" fillId="0" borderId="18" xfId="0" applyFont="1" applyFill="1" applyBorder="1" applyAlignment="1">
      <alignment horizontal="left" indent="2"/>
    </xf>
    <xf numFmtId="0" fontId="2" fillId="0" borderId="22" xfId="0" applyFont="1" applyFill="1" applyBorder="1" applyAlignment="1">
      <alignment horizontal="left" indent="1"/>
    </xf>
    <xf numFmtId="9" fontId="0" fillId="3" borderId="23" xfId="19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24" xfId="0" applyFont="1" applyFill="1" applyBorder="1" applyAlignment="1">
      <alignment horizontal="left" indent="2"/>
    </xf>
    <xf numFmtId="0" fontId="4" fillId="0" borderId="4" xfId="0" applyFont="1" applyFill="1" applyBorder="1" applyAlignment="1">
      <alignment horizontal="center"/>
    </xf>
    <xf numFmtId="9" fontId="4" fillId="3" borderId="12" xfId="19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9" fontId="4" fillId="3" borderId="11" xfId="19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indent="1"/>
    </xf>
    <xf numFmtId="0" fontId="2" fillId="0" borderId="12" xfId="0" applyFont="1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 inden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indent="2"/>
    </xf>
    <xf numFmtId="0" fontId="4" fillId="0" borderId="25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9" fontId="0" fillId="2" borderId="12" xfId="19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9" fontId="0" fillId="2" borderId="0" xfId="19" applyFill="1" applyBorder="1" applyAlignment="1">
      <alignment horizontal="center"/>
    </xf>
    <xf numFmtId="9" fontId="0" fillId="2" borderId="23" xfId="19" applyFill="1" applyBorder="1" applyAlignment="1">
      <alignment horizontal="center"/>
    </xf>
    <xf numFmtId="9" fontId="4" fillId="2" borderId="0" xfId="19" applyFont="1" applyFill="1" applyBorder="1" applyAlignment="1">
      <alignment horizontal="center"/>
    </xf>
    <xf numFmtId="9" fontId="4" fillId="2" borderId="19" xfId="19" applyFont="1" applyFill="1" applyBorder="1" applyAlignment="1">
      <alignment horizontal="center"/>
    </xf>
    <xf numFmtId="9" fontId="4" fillId="2" borderId="12" xfId="19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9" fontId="0" fillId="3" borderId="4" xfId="19" applyFill="1" applyBorder="1" applyAlignment="1">
      <alignment horizontal="center"/>
    </xf>
    <xf numFmtId="9" fontId="0" fillId="3" borderId="14" xfId="19" applyFill="1" applyBorder="1" applyAlignment="1">
      <alignment horizontal="center"/>
    </xf>
    <xf numFmtId="9" fontId="0" fillId="3" borderId="3" xfId="19" applyFill="1" applyBorder="1" applyAlignment="1">
      <alignment horizontal="center"/>
    </xf>
    <xf numFmtId="9" fontId="0" fillId="3" borderId="13" xfId="19" applyFill="1" applyBorder="1" applyAlignment="1">
      <alignment horizontal="center"/>
    </xf>
    <xf numFmtId="9" fontId="0" fillId="3" borderId="21" xfId="19" applyFill="1" applyBorder="1" applyAlignment="1">
      <alignment horizontal="center"/>
    </xf>
    <xf numFmtId="9" fontId="0" fillId="3" borderId="26" xfId="19" applyFill="1" applyBorder="1" applyAlignment="1">
      <alignment horizontal="center"/>
    </xf>
    <xf numFmtId="0" fontId="2" fillId="3" borderId="27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9" fontId="4" fillId="3" borderId="3" xfId="19" applyFont="1" applyFill="1" applyBorder="1" applyAlignment="1">
      <alignment horizontal="center"/>
    </xf>
    <xf numFmtId="9" fontId="4" fillId="3" borderId="13" xfId="19" applyFont="1" applyFill="1" applyBorder="1" applyAlignment="1">
      <alignment horizontal="center"/>
    </xf>
    <xf numFmtId="9" fontId="4" fillId="3" borderId="4" xfId="19" applyFont="1" applyFill="1" applyBorder="1" applyAlignment="1">
      <alignment horizontal="center"/>
    </xf>
    <xf numFmtId="9" fontId="4" fillId="3" borderId="14" xfId="19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abSelected="1" zoomScale="85" zoomScaleNormal="85" workbookViewId="0" topLeftCell="A1">
      <selection activeCell="B1" sqref="B1"/>
    </sheetView>
  </sheetViews>
  <sheetFormatPr defaultColWidth="9.140625" defaultRowHeight="12.75"/>
  <cols>
    <col min="1" max="1" width="13.421875" style="1" customWidth="1"/>
    <col min="2" max="2" width="12.57421875" style="1" bestFit="1" customWidth="1"/>
    <col min="3" max="10" width="6.140625" style="1" customWidth="1"/>
    <col min="11" max="12" width="5.57421875" style="1" customWidth="1"/>
    <col min="13" max="13" width="1.1484375" style="4" customWidth="1"/>
    <col min="14" max="21" width="6.140625" style="1" customWidth="1"/>
    <col min="22" max="22" width="5.57421875" style="1" customWidth="1"/>
    <col min="23" max="23" width="5.57421875" style="2" customWidth="1"/>
    <col min="24" max="16384" width="9.140625" style="2" customWidth="1"/>
  </cols>
  <sheetData>
    <row r="1" spans="1:23" ht="13.5" thickBot="1">
      <c r="A1" s="12" t="s">
        <v>14</v>
      </c>
      <c r="B1" s="11">
        <v>2003</v>
      </c>
      <c r="C1" s="16" t="s">
        <v>6</v>
      </c>
      <c r="D1" s="2"/>
      <c r="E1" s="2"/>
      <c r="F1" s="2"/>
      <c r="G1" s="2"/>
      <c r="H1" s="2"/>
      <c r="I1" s="2"/>
      <c r="J1" s="2"/>
      <c r="K1" s="93" t="s">
        <v>12</v>
      </c>
      <c r="L1" s="94"/>
      <c r="N1" s="16" t="s">
        <v>7</v>
      </c>
      <c r="O1" s="2"/>
      <c r="Q1" s="2"/>
      <c r="R1" s="2"/>
      <c r="S1" s="2"/>
      <c r="T1" s="2"/>
      <c r="U1" s="2"/>
      <c r="V1" s="93" t="s">
        <v>12</v>
      </c>
      <c r="W1" s="94"/>
    </row>
    <row r="2" spans="1:23" ht="12.75" customHeight="1" thickBot="1">
      <c r="A2" s="73"/>
      <c r="B2" s="74"/>
      <c r="C2" s="25">
        <f>E2-1</f>
        <v>1999</v>
      </c>
      <c r="D2" s="23" t="s">
        <v>2</v>
      </c>
      <c r="E2" s="22">
        <f>G2-1</f>
        <v>2000</v>
      </c>
      <c r="F2" s="23" t="s">
        <v>2</v>
      </c>
      <c r="G2" s="22">
        <f>I2-1</f>
        <v>2001</v>
      </c>
      <c r="H2" s="23" t="s">
        <v>2</v>
      </c>
      <c r="I2" s="22">
        <f>N2-1</f>
        <v>2002</v>
      </c>
      <c r="J2" s="24" t="s">
        <v>2</v>
      </c>
      <c r="K2" s="25">
        <f>C2</f>
        <v>1999</v>
      </c>
      <c r="L2" s="26">
        <f>I2</f>
        <v>2002</v>
      </c>
      <c r="M2" s="78"/>
      <c r="N2" s="25">
        <f>B1</f>
        <v>2003</v>
      </c>
      <c r="O2" s="24" t="s">
        <v>2</v>
      </c>
      <c r="P2" s="22">
        <f>N2+1</f>
        <v>2004</v>
      </c>
      <c r="Q2" s="23" t="s">
        <v>2</v>
      </c>
      <c r="R2" s="22">
        <f>P2+2</f>
        <v>2006</v>
      </c>
      <c r="S2" s="23" t="s">
        <v>2</v>
      </c>
      <c r="T2" s="22">
        <f>R2+2</f>
        <v>2008</v>
      </c>
      <c r="U2" s="24" t="s">
        <v>2</v>
      </c>
      <c r="V2" s="25">
        <f>I2</f>
        <v>2002</v>
      </c>
      <c r="W2" s="26">
        <f>T2</f>
        <v>2008</v>
      </c>
    </row>
    <row r="3" spans="1:23" ht="13.5" thickBot="1">
      <c r="A3" s="65" t="s">
        <v>10</v>
      </c>
      <c r="B3" s="65" t="s">
        <v>3</v>
      </c>
      <c r="C3" s="69">
        <v>2</v>
      </c>
      <c r="D3" s="27"/>
      <c r="E3" s="70">
        <v>2</v>
      </c>
      <c r="F3" s="27">
        <f>E3/C3-1</f>
        <v>0</v>
      </c>
      <c r="G3" s="70">
        <v>4</v>
      </c>
      <c r="H3" s="27">
        <f>G3/E3-1</f>
        <v>1</v>
      </c>
      <c r="I3" s="70">
        <v>5</v>
      </c>
      <c r="J3" s="28">
        <f>I3/G3-1</f>
        <v>0.25</v>
      </c>
      <c r="K3" s="87">
        <f aca="true" t="shared" si="0" ref="K3:K8">(I3/C3)^(1/(I$2-C$2))-1</f>
        <v>0.3572088082974534</v>
      </c>
      <c r="L3" s="88"/>
      <c r="M3" s="86"/>
      <c r="N3" s="69">
        <v>5</v>
      </c>
      <c r="O3" s="27">
        <f>N3/I3-1</f>
        <v>0</v>
      </c>
      <c r="P3" s="70">
        <v>8</v>
      </c>
      <c r="Q3" s="27">
        <f>P3/N3-1</f>
        <v>0.6000000000000001</v>
      </c>
      <c r="R3" s="70">
        <v>11</v>
      </c>
      <c r="S3" s="27">
        <f>R3/P3-1</f>
        <v>0.375</v>
      </c>
      <c r="T3" s="70">
        <v>13</v>
      </c>
      <c r="U3" s="28">
        <f>T3/R3-1</f>
        <v>0.18181818181818188</v>
      </c>
      <c r="V3" s="87">
        <f>(T3/N3)^(1/(T$2-N$2))-1</f>
        <v>0.21058327510759467</v>
      </c>
      <c r="W3" s="88"/>
    </row>
    <row r="4" spans="1:23" ht="12.75">
      <c r="A4" s="16" t="s">
        <v>4</v>
      </c>
      <c r="B4" s="16" t="s">
        <v>3</v>
      </c>
      <c r="C4" s="17">
        <v>3</v>
      </c>
      <c r="D4" s="5"/>
      <c r="E4" s="14">
        <v>5</v>
      </c>
      <c r="F4" s="5">
        <f>E4/C4-1</f>
        <v>0.6666666666666667</v>
      </c>
      <c r="G4" s="14">
        <v>9</v>
      </c>
      <c r="H4" s="5">
        <f>G4/E4-1</f>
        <v>0.8</v>
      </c>
      <c r="I4" s="14">
        <v>12</v>
      </c>
      <c r="J4" s="9">
        <f>I4/G4-1</f>
        <v>0.33333333333333326</v>
      </c>
      <c r="K4" s="89">
        <f t="shared" si="0"/>
        <v>0.5874010519681994</v>
      </c>
      <c r="L4" s="90"/>
      <c r="M4" s="75"/>
      <c r="N4" s="17">
        <v>15</v>
      </c>
      <c r="O4" s="5">
        <f>N4/I4-1</f>
        <v>0.25</v>
      </c>
      <c r="P4" s="14">
        <v>20</v>
      </c>
      <c r="Q4" s="5">
        <f>P4/N4-1</f>
        <v>0.33333333333333326</v>
      </c>
      <c r="R4" s="14">
        <v>30</v>
      </c>
      <c r="S4" s="5">
        <f>R4/P4-1</f>
        <v>0.5</v>
      </c>
      <c r="T4" s="14">
        <v>40</v>
      </c>
      <c r="U4" s="9">
        <f>T4/R4-1</f>
        <v>0.33333333333333326</v>
      </c>
      <c r="V4" s="89">
        <f>(T4/N4)^(1/(T$2-N$2))-1</f>
        <v>0.21672868378641152</v>
      </c>
      <c r="W4" s="90"/>
    </row>
    <row r="5" spans="1:23" ht="13.5" thickBot="1">
      <c r="A5" s="67"/>
      <c r="B5" s="68" t="s">
        <v>26</v>
      </c>
      <c r="C5" s="19">
        <v>1</v>
      </c>
      <c r="D5" s="27">
        <f>C5/C4</f>
        <v>0.3333333333333333</v>
      </c>
      <c r="E5" s="20">
        <v>1</v>
      </c>
      <c r="F5" s="27">
        <f>E5/E4</f>
        <v>0.2</v>
      </c>
      <c r="G5" s="20">
        <v>4</v>
      </c>
      <c r="H5" s="27">
        <f>G5/G4</f>
        <v>0.4444444444444444</v>
      </c>
      <c r="I5" s="20">
        <v>6</v>
      </c>
      <c r="J5" s="28">
        <f>I5/I4</f>
        <v>0.5</v>
      </c>
      <c r="K5" s="87">
        <f t="shared" si="0"/>
        <v>0.8171205928321397</v>
      </c>
      <c r="L5" s="88"/>
      <c r="M5" s="79"/>
      <c r="N5" s="19">
        <v>9</v>
      </c>
      <c r="O5" s="28">
        <f>N5/N4</f>
        <v>0.6</v>
      </c>
      <c r="P5" s="20">
        <v>14</v>
      </c>
      <c r="Q5" s="28">
        <f>P5/P4</f>
        <v>0.7</v>
      </c>
      <c r="R5" s="20">
        <v>24</v>
      </c>
      <c r="S5" s="28">
        <f>R5/R4</f>
        <v>0.8</v>
      </c>
      <c r="T5" s="20">
        <v>34</v>
      </c>
      <c r="U5" s="28">
        <f>T5/T4</f>
        <v>0.85</v>
      </c>
      <c r="V5" s="87">
        <f>(T5/N5)^(1/(T$2-N$2))-1</f>
        <v>0.30450960619249035</v>
      </c>
      <c r="W5" s="88"/>
    </row>
    <row r="6" spans="1:23" ht="12.75">
      <c r="A6" s="16" t="s">
        <v>0</v>
      </c>
      <c r="B6" s="16" t="s">
        <v>3</v>
      </c>
      <c r="C6" s="50">
        <f>SUM(C7:C8)</f>
        <v>87</v>
      </c>
      <c r="D6" s="34"/>
      <c r="E6" s="57">
        <f>SUM(E7:E8)</f>
        <v>106</v>
      </c>
      <c r="F6" s="34">
        <f>E6/C6-1</f>
        <v>0.21839080459770122</v>
      </c>
      <c r="G6" s="57">
        <f>SUM(G7:G8)</f>
        <v>140</v>
      </c>
      <c r="H6" s="34">
        <f>G6/E6-1</f>
        <v>0.320754716981132</v>
      </c>
      <c r="I6" s="57">
        <f>SUM(I7:I8)</f>
        <v>185</v>
      </c>
      <c r="J6" s="33">
        <f>I6/G6-1</f>
        <v>0.3214285714285714</v>
      </c>
      <c r="K6" s="89">
        <f t="shared" si="0"/>
        <v>0.2859304845672521</v>
      </c>
      <c r="L6" s="90"/>
      <c r="M6" s="75"/>
      <c r="N6" s="50">
        <f>SUM(N7:N8)</f>
        <v>232</v>
      </c>
      <c r="O6" s="34">
        <f>N6/I6-1</f>
        <v>0.2540540540540541</v>
      </c>
      <c r="P6" s="57">
        <f>SUM(P7:P8)</f>
        <v>312</v>
      </c>
      <c r="Q6" s="34">
        <f>P6/N6-1</f>
        <v>0.3448275862068966</v>
      </c>
      <c r="R6" s="57">
        <f>SUM(R7:R8)</f>
        <v>455</v>
      </c>
      <c r="S6" s="34">
        <f>R6/P6-1</f>
        <v>0.45833333333333326</v>
      </c>
      <c r="T6" s="57">
        <f>SUM(T7:T8)</f>
        <v>660</v>
      </c>
      <c r="U6" s="33">
        <f>T6/R6-1</f>
        <v>0.4505494505494505</v>
      </c>
      <c r="V6" s="89">
        <f aca="true" t="shared" si="1" ref="V6:V29">(T6/I6)^(1/(T$2-I$2))-1</f>
        <v>0.2361239884987003</v>
      </c>
      <c r="W6" s="90"/>
    </row>
    <row r="7" spans="1:23" ht="12.75">
      <c r="A7" s="2"/>
      <c r="B7" s="3" t="s">
        <v>17</v>
      </c>
      <c r="C7" s="35">
        <f>C10+C13+C16+C19</f>
        <v>81</v>
      </c>
      <c r="D7" s="9">
        <f>C7/C$6</f>
        <v>0.9310344827586207</v>
      </c>
      <c r="E7" s="36">
        <f>E10+E13+E16+E19</f>
        <v>93</v>
      </c>
      <c r="F7" s="9">
        <f>E7/E$6</f>
        <v>0.8773584905660378</v>
      </c>
      <c r="G7" s="36">
        <f>G10+G13+G16+G19</f>
        <v>116</v>
      </c>
      <c r="H7" s="9">
        <f>G7/G$6</f>
        <v>0.8285714285714286</v>
      </c>
      <c r="I7" s="36">
        <f>I10+I13+I16+I19</f>
        <v>149</v>
      </c>
      <c r="J7" s="5">
        <f>I7/I$6</f>
        <v>0.8054054054054054</v>
      </c>
      <c r="K7" s="89">
        <f t="shared" si="0"/>
        <v>0.22527550051570344</v>
      </c>
      <c r="L7" s="90"/>
      <c r="M7" s="80"/>
      <c r="N7" s="35">
        <f>N10+N13+N16+N19</f>
        <v>174</v>
      </c>
      <c r="O7" s="9">
        <f>N7/N$6</f>
        <v>0.75</v>
      </c>
      <c r="P7" s="36">
        <f>P10+P13+P16+P19</f>
        <v>223</v>
      </c>
      <c r="Q7" s="9">
        <f>P7/P$6</f>
        <v>0.7147435897435898</v>
      </c>
      <c r="R7" s="36">
        <f>R10+R13+R16+R19</f>
        <v>310</v>
      </c>
      <c r="S7" s="9">
        <f>R7/R$6</f>
        <v>0.6813186813186813</v>
      </c>
      <c r="T7" s="36">
        <f>T10+T13+T16+T19</f>
        <v>430</v>
      </c>
      <c r="U7" s="5">
        <f>T7/T$6</f>
        <v>0.6515151515151515</v>
      </c>
      <c r="V7" s="89">
        <f t="shared" si="1"/>
        <v>0.19320124506336822</v>
      </c>
      <c r="W7" s="90"/>
    </row>
    <row r="8" spans="1:23" ht="12.75">
      <c r="A8" s="2"/>
      <c r="B8" s="3" t="s">
        <v>18</v>
      </c>
      <c r="C8" s="35">
        <f>C11+C14+C17+C20</f>
        <v>6</v>
      </c>
      <c r="D8" s="9">
        <f>C8/C$6</f>
        <v>0.06896551724137931</v>
      </c>
      <c r="E8" s="36">
        <f>E11+E14+E17+E20</f>
        <v>13</v>
      </c>
      <c r="F8" s="9">
        <f>E8/E$6</f>
        <v>0.12264150943396226</v>
      </c>
      <c r="G8" s="36">
        <f>G11+G14+G17+G20</f>
        <v>24</v>
      </c>
      <c r="H8" s="9">
        <f>G8/G$6</f>
        <v>0.17142857142857143</v>
      </c>
      <c r="I8" s="36">
        <f>I11+I14+I17+I20</f>
        <v>36</v>
      </c>
      <c r="J8" s="5">
        <f>I8/I$6</f>
        <v>0.1945945945945946</v>
      </c>
      <c r="K8" s="89">
        <f t="shared" si="0"/>
        <v>0.8171205928321397</v>
      </c>
      <c r="L8" s="90"/>
      <c r="M8" s="81"/>
      <c r="N8" s="35">
        <f>N11+N14+N17+N20</f>
        <v>58</v>
      </c>
      <c r="O8" s="9">
        <f>N8/N$6</f>
        <v>0.25</v>
      </c>
      <c r="P8" s="36">
        <f>P11+P14+P17+P20</f>
        <v>89</v>
      </c>
      <c r="Q8" s="9">
        <f>P8/P$6</f>
        <v>0.28525641025641024</v>
      </c>
      <c r="R8" s="36">
        <f>R11+R14+R17+R20</f>
        <v>145</v>
      </c>
      <c r="S8" s="9">
        <f>R8/R$6</f>
        <v>0.31868131868131866</v>
      </c>
      <c r="T8" s="36">
        <f>T11+T14+T17+T20</f>
        <v>230</v>
      </c>
      <c r="U8" s="5">
        <f>T8/T$6</f>
        <v>0.3484848484848485</v>
      </c>
      <c r="V8" s="89">
        <f t="shared" si="1"/>
        <v>0.36218958636512344</v>
      </c>
      <c r="W8" s="90"/>
    </row>
    <row r="9" spans="1:23" ht="12.75">
      <c r="A9" s="2"/>
      <c r="B9" s="54" t="s">
        <v>19</v>
      </c>
      <c r="C9" s="51">
        <f>SUM(C10:C11)</f>
        <v>2</v>
      </c>
      <c r="D9" s="55">
        <f>C9/C$6</f>
        <v>0.022988505747126436</v>
      </c>
      <c r="E9" s="56">
        <f>SUM(E10:E11)</f>
        <v>2</v>
      </c>
      <c r="F9" s="55">
        <f>E9/E$6</f>
        <v>0.018867924528301886</v>
      </c>
      <c r="G9" s="56">
        <f>SUM(G10:G11)</f>
        <v>1</v>
      </c>
      <c r="H9" s="55">
        <f>G9/G$6</f>
        <v>0.007142857142857143</v>
      </c>
      <c r="I9" s="56">
        <f>SUM(I10:I11)</f>
        <v>3</v>
      </c>
      <c r="J9" s="38">
        <f>I9/I$6</f>
        <v>0.016216216216216217</v>
      </c>
      <c r="K9" s="91">
        <f aca="true" t="shared" si="2" ref="K9:K23">(I9/C9)^(1/(I$2-C$2))-1</f>
        <v>0.14471424255333187</v>
      </c>
      <c r="L9" s="92"/>
      <c r="M9" s="82"/>
      <c r="N9" s="51">
        <f>SUM(N10:N11)</f>
        <v>6</v>
      </c>
      <c r="O9" s="55">
        <f>N9/N$6</f>
        <v>0.02586206896551724</v>
      </c>
      <c r="P9" s="56">
        <f>SUM(P10:P11)</f>
        <v>12</v>
      </c>
      <c r="Q9" s="55">
        <f>P9/P$6</f>
        <v>0.038461538461538464</v>
      </c>
      <c r="R9" s="56">
        <f>SUM(R10:R11)</f>
        <v>25</v>
      </c>
      <c r="S9" s="55">
        <f>R9/R$6</f>
        <v>0.054945054945054944</v>
      </c>
      <c r="T9" s="56">
        <f>SUM(T10:T11)</f>
        <v>40</v>
      </c>
      <c r="U9" s="38">
        <f>T9/T$6</f>
        <v>0.06060606060606061</v>
      </c>
      <c r="V9" s="91">
        <f t="shared" si="1"/>
        <v>0.5398903217415763</v>
      </c>
      <c r="W9" s="92"/>
    </row>
    <row r="10" spans="2:23" s="39" customFormat="1" ht="12">
      <c r="B10" s="52" t="s">
        <v>17</v>
      </c>
      <c r="C10" s="40">
        <v>2</v>
      </c>
      <c r="D10" s="43">
        <f>C10/C9</f>
        <v>1</v>
      </c>
      <c r="E10" s="42">
        <v>2</v>
      </c>
      <c r="F10" s="43">
        <f>E10/E9</f>
        <v>1</v>
      </c>
      <c r="G10" s="42">
        <v>1</v>
      </c>
      <c r="H10" s="43">
        <f>G10/G9</f>
        <v>1</v>
      </c>
      <c r="I10" s="42">
        <v>3</v>
      </c>
      <c r="J10" s="41">
        <f>I10/I9</f>
        <v>1</v>
      </c>
      <c r="K10" s="95">
        <f t="shared" si="2"/>
        <v>0.14471424255333187</v>
      </c>
      <c r="L10" s="96"/>
      <c r="M10" s="83"/>
      <c r="N10" s="40">
        <v>4</v>
      </c>
      <c r="O10" s="43">
        <f>N10/N9</f>
        <v>0.6666666666666666</v>
      </c>
      <c r="P10" s="42">
        <v>8</v>
      </c>
      <c r="Q10" s="43">
        <f>P10/P9</f>
        <v>0.6666666666666666</v>
      </c>
      <c r="R10" s="42">
        <v>15</v>
      </c>
      <c r="S10" s="43">
        <f>R10/R9</f>
        <v>0.6</v>
      </c>
      <c r="T10" s="42">
        <v>25</v>
      </c>
      <c r="U10" s="41">
        <f>T10/T9</f>
        <v>0.625</v>
      </c>
      <c r="V10" s="95">
        <f t="shared" si="1"/>
        <v>0.42386820499340216</v>
      </c>
      <c r="W10" s="96"/>
    </row>
    <row r="11" spans="2:23" s="39" customFormat="1" ht="12">
      <c r="B11" s="53" t="s">
        <v>18</v>
      </c>
      <c r="C11" s="44">
        <v>0</v>
      </c>
      <c r="D11" s="47">
        <f>C11/C9</f>
        <v>0</v>
      </c>
      <c r="E11" s="46">
        <v>0</v>
      </c>
      <c r="F11" s="47">
        <f>E11/E9</f>
        <v>0</v>
      </c>
      <c r="G11" s="46">
        <v>0</v>
      </c>
      <c r="H11" s="47">
        <f>G11/G9</f>
        <v>0</v>
      </c>
      <c r="I11" s="46">
        <v>0</v>
      </c>
      <c r="J11" s="45">
        <f>I11/I9</f>
        <v>0</v>
      </c>
      <c r="K11" s="95" t="e">
        <f t="shared" si="2"/>
        <v>#DIV/0!</v>
      </c>
      <c r="L11" s="96"/>
      <c r="M11" s="84"/>
      <c r="N11" s="44">
        <v>2</v>
      </c>
      <c r="O11" s="47">
        <f>N11/N9</f>
        <v>0.3333333333333333</v>
      </c>
      <c r="P11" s="46">
        <v>4</v>
      </c>
      <c r="Q11" s="47">
        <f>P11/P9</f>
        <v>0.3333333333333333</v>
      </c>
      <c r="R11" s="46">
        <v>10</v>
      </c>
      <c r="S11" s="47">
        <f>R11/R9</f>
        <v>0.4</v>
      </c>
      <c r="T11" s="46">
        <v>15</v>
      </c>
      <c r="U11" s="45">
        <f>T11/T9</f>
        <v>0.375</v>
      </c>
      <c r="V11" s="95" t="e">
        <f t="shared" si="1"/>
        <v>#DIV/0!</v>
      </c>
      <c r="W11" s="96"/>
    </row>
    <row r="12" spans="1:23" ht="12.75">
      <c r="A12" s="2"/>
      <c r="B12" s="54" t="s">
        <v>20</v>
      </c>
      <c r="C12" s="51">
        <f>SUM(C13:C14)</f>
        <v>21</v>
      </c>
      <c r="D12" s="55">
        <f>C12/C$6</f>
        <v>0.2413793103448276</v>
      </c>
      <c r="E12" s="56">
        <f>SUM(E13:E14)</f>
        <v>25</v>
      </c>
      <c r="F12" s="55">
        <f>E12/E$6</f>
        <v>0.2358490566037736</v>
      </c>
      <c r="G12" s="56">
        <f>SUM(G13:G14)</f>
        <v>31</v>
      </c>
      <c r="H12" s="55">
        <f>G12/G$6</f>
        <v>0.22142857142857142</v>
      </c>
      <c r="I12" s="56">
        <f>SUM(I13:I14)</f>
        <v>37</v>
      </c>
      <c r="J12" s="38">
        <f>I12/I$6</f>
        <v>0.2</v>
      </c>
      <c r="K12" s="91">
        <f t="shared" si="2"/>
        <v>0.20779754665705474</v>
      </c>
      <c r="L12" s="92"/>
      <c r="M12" s="82"/>
      <c r="N12" s="51">
        <f>SUM(N13:N14)</f>
        <v>46</v>
      </c>
      <c r="O12" s="55">
        <f>N12/N$6</f>
        <v>0.19827586206896552</v>
      </c>
      <c r="P12" s="56">
        <f>SUM(P13:P14)</f>
        <v>55</v>
      </c>
      <c r="Q12" s="55">
        <f>P12/P$6</f>
        <v>0.1762820512820513</v>
      </c>
      <c r="R12" s="56">
        <f>SUM(R13:R14)</f>
        <v>70</v>
      </c>
      <c r="S12" s="55">
        <f>R12/R$6</f>
        <v>0.15384615384615385</v>
      </c>
      <c r="T12" s="56">
        <f>SUM(T13:T14)</f>
        <v>90</v>
      </c>
      <c r="U12" s="38">
        <f>T12/T$6</f>
        <v>0.13636363636363635</v>
      </c>
      <c r="V12" s="91">
        <f t="shared" si="1"/>
        <v>0.15968524325986166</v>
      </c>
      <c r="W12" s="92"/>
    </row>
    <row r="13" spans="2:23" s="39" customFormat="1" ht="12">
      <c r="B13" s="52" t="s">
        <v>17</v>
      </c>
      <c r="C13" s="40">
        <v>20</v>
      </c>
      <c r="D13" s="43">
        <f>C13/C12</f>
        <v>0.9523809523809523</v>
      </c>
      <c r="E13" s="42">
        <v>23</v>
      </c>
      <c r="F13" s="43">
        <f>E13/E12</f>
        <v>0.92</v>
      </c>
      <c r="G13" s="42">
        <v>29</v>
      </c>
      <c r="H13" s="43">
        <f>G13/G12</f>
        <v>0.9354838709677419</v>
      </c>
      <c r="I13" s="42">
        <v>33</v>
      </c>
      <c r="J13" s="41">
        <f>I13/I12</f>
        <v>0.8918918918918919</v>
      </c>
      <c r="K13" s="95">
        <f t="shared" si="2"/>
        <v>0.18166575046750122</v>
      </c>
      <c r="L13" s="96"/>
      <c r="M13" s="83"/>
      <c r="N13" s="40">
        <v>40</v>
      </c>
      <c r="O13" s="43">
        <f>N13/N12</f>
        <v>0.8695652173913043</v>
      </c>
      <c r="P13" s="42">
        <v>45</v>
      </c>
      <c r="Q13" s="43">
        <f>P13/P12</f>
        <v>0.8181818181818182</v>
      </c>
      <c r="R13" s="42">
        <v>55</v>
      </c>
      <c r="S13" s="43">
        <f>R13/R12</f>
        <v>0.7857142857142857</v>
      </c>
      <c r="T13" s="42">
        <v>65</v>
      </c>
      <c r="U13" s="41">
        <f>T13/T12</f>
        <v>0.7222222222222222</v>
      </c>
      <c r="V13" s="95">
        <f t="shared" si="1"/>
        <v>0.1196094861262702</v>
      </c>
      <c r="W13" s="96"/>
    </row>
    <row r="14" spans="2:23" s="39" customFormat="1" ht="12">
      <c r="B14" s="53" t="s">
        <v>18</v>
      </c>
      <c r="C14" s="44">
        <v>1</v>
      </c>
      <c r="D14" s="47">
        <f>C14/C12</f>
        <v>0.047619047619047616</v>
      </c>
      <c r="E14" s="46">
        <v>2</v>
      </c>
      <c r="F14" s="47">
        <f>E14/E12</f>
        <v>0.08</v>
      </c>
      <c r="G14" s="46">
        <v>2</v>
      </c>
      <c r="H14" s="47">
        <f>G14/G12</f>
        <v>0.06451612903225806</v>
      </c>
      <c r="I14" s="46">
        <v>4</v>
      </c>
      <c r="J14" s="45">
        <f>I14/I12</f>
        <v>0.10810810810810811</v>
      </c>
      <c r="K14" s="95">
        <f t="shared" si="2"/>
        <v>0.5874010519681994</v>
      </c>
      <c r="L14" s="96"/>
      <c r="M14" s="84"/>
      <c r="N14" s="44">
        <v>6</v>
      </c>
      <c r="O14" s="47">
        <f>N14/N12</f>
        <v>0.13043478260869565</v>
      </c>
      <c r="P14" s="46">
        <v>10</v>
      </c>
      <c r="Q14" s="47">
        <f>P14/P12</f>
        <v>0.18181818181818182</v>
      </c>
      <c r="R14" s="46">
        <v>15</v>
      </c>
      <c r="S14" s="47">
        <f>R14/R12</f>
        <v>0.21428571428571427</v>
      </c>
      <c r="T14" s="46">
        <v>25</v>
      </c>
      <c r="U14" s="45">
        <f>T14/T12</f>
        <v>0.2777777777777778</v>
      </c>
      <c r="V14" s="95">
        <f t="shared" si="1"/>
        <v>0.3572088082974534</v>
      </c>
      <c r="W14" s="96"/>
    </row>
    <row r="15" spans="1:23" ht="12.75">
      <c r="A15" s="2"/>
      <c r="B15" s="54" t="s">
        <v>21</v>
      </c>
      <c r="C15" s="51">
        <f>SUM(C16:C17)</f>
        <v>48</v>
      </c>
      <c r="D15" s="55">
        <f>C15/C$6</f>
        <v>0.5517241379310345</v>
      </c>
      <c r="E15" s="56">
        <f>SUM(E16:E17)</f>
        <v>62</v>
      </c>
      <c r="F15" s="55">
        <f>E15/E$6</f>
        <v>0.5849056603773585</v>
      </c>
      <c r="G15" s="56">
        <f>SUM(G16:G17)</f>
        <v>80</v>
      </c>
      <c r="H15" s="55">
        <f>G15/G$6</f>
        <v>0.5714285714285714</v>
      </c>
      <c r="I15" s="56">
        <f>SUM(I16:I17)</f>
        <v>91</v>
      </c>
      <c r="J15" s="38">
        <f>I15/I$6</f>
        <v>0.4918918918918919</v>
      </c>
      <c r="K15" s="91">
        <f t="shared" si="2"/>
        <v>0.23765628517394766</v>
      </c>
      <c r="L15" s="92"/>
      <c r="M15" s="82"/>
      <c r="N15" s="51">
        <f>SUM(N16:N17)</f>
        <v>110</v>
      </c>
      <c r="O15" s="55">
        <f>N15/N$6</f>
        <v>0.47413793103448276</v>
      </c>
      <c r="P15" s="56">
        <f>SUM(P16:P17)</f>
        <v>130</v>
      </c>
      <c r="Q15" s="55">
        <f>P15/P$6</f>
        <v>0.4166666666666667</v>
      </c>
      <c r="R15" s="56">
        <f>SUM(R16:R17)</f>
        <v>180</v>
      </c>
      <c r="S15" s="55">
        <f>R15/R$6</f>
        <v>0.3956043956043956</v>
      </c>
      <c r="T15" s="56">
        <f>SUM(T16:T17)</f>
        <v>250</v>
      </c>
      <c r="U15" s="38">
        <f>T15/T$6</f>
        <v>0.3787878787878788</v>
      </c>
      <c r="V15" s="91">
        <f t="shared" si="1"/>
        <v>0.183449605969066</v>
      </c>
      <c r="W15" s="92"/>
    </row>
    <row r="16" spans="2:23" s="39" customFormat="1" ht="12">
      <c r="B16" s="52" t="s">
        <v>17</v>
      </c>
      <c r="C16" s="40">
        <v>43</v>
      </c>
      <c r="D16" s="43">
        <f>C16/C15</f>
        <v>0.8958333333333334</v>
      </c>
      <c r="E16" s="42">
        <v>51</v>
      </c>
      <c r="F16" s="43">
        <f>E16/E15</f>
        <v>0.8225806451612904</v>
      </c>
      <c r="G16" s="42">
        <v>63</v>
      </c>
      <c r="H16" s="43">
        <f>G16/G15</f>
        <v>0.7875</v>
      </c>
      <c r="I16" s="42">
        <v>70</v>
      </c>
      <c r="J16" s="41">
        <f>I16/I15</f>
        <v>0.7692307692307693</v>
      </c>
      <c r="K16" s="95">
        <f t="shared" si="2"/>
        <v>0.17636798010718402</v>
      </c>
      <c r="L16" s="96"/>
      <c r="M16" s="83"/>
      <c r="N16" s="40">
        <v>80</v>
      </c>
      <c r="O16" s="43">
        <f>N16/N15</f>
        <v>0.7272727272727273</v>
      </c>
      <c r="P16" s="42">
        <v>90</v>
      </c>
      <c r="Q16" s="43">
        <f>P16/P15</f>
        <v>0.6923076923076923</v>
      </c>
      <c r="R16" s="42">
        <v>120</v>
      </c>
      <c r="S16" s="43">
        <f>R16/R15</f>
        <v>0.6666666666666666</v>
      </c>
      <c r="T16" s="42">
        <v>160</v>
      </c>
      <c r="U16" s="41">
        <f>T16/T15</f>
        <v>0.64</v>
      </c>
      <c r="V16" s="95">
        <f t="shared" si="1"/>
        <v>0.14772275050061578</v>
      </c>
      <c r="W16" s="96"/>
    </row>
    <row r="17" spans="2:23" s="39" customFormat="1" ht="12">
      <c r="B17" s="53" t="s">
        <v>18</v>
      </c>
      <c r="C17" s="44">
        <v>5</v>
      </c>
      <c r="D17" s="47">
        <f>C17/C15</f>
        <v>0.10416666666666667</v>
      </c>
      <c r="E17" s="46">
        <v>11</v>
      </c>
      <c r="F17" s="47">
        <f>E17/E15</f>
        <v>0.1774193548387097</v>
      </c>
      <c r="G17" s="46">
        <v>17</v>
      </c>
      <c r="H17" s="47">
        <f>G17/G15</f>
        <v>0.2125</v>
      </c>
      <c r="I17" s="46">
        <v>21</v>
      </c>
      <c r="J17" s="45">
        <f>I17/I15</f>
        <v>0.23076923076923078</v>
      </c>
      <c r="K17" s="95">
        <f t="shared" si="2"/>
        <v>0.6134286460245437</v>
      </c>
      <c r="L17" s="96"/>
      <c r="M17" s="84"/>
      <c r="N17" s="44">
        <v>30</v>
      </c>
      <c r="O17" s="47">
        <f>N17/N15</f>
        <v>0.2727272727272727</v>
      </c>
      <c r="P17" s="46">
        <v>40</v>
      </c>
      <c r="Q17" s="47">
        <f>P17/P15</f>
        <v>0.3076923076923077</v>
      </c>
      <c r="R17" s="46">
        <v>60</v>
      </c>
      <c r="S17" s="47">
        <f>R17/R15</f>
        <v>0.3333333333333333</v>
      </c>
      <c r="T17" s="46">
        <v>90</v>
      </c>
      <c r="U17" s="45">
        <f>T17/T15</f>
        <v>0.36</v>
      </c>
      <c r="V17" s="95">
        <f t="shared" si="1"/>
        <v>0.2744922603254287</v>
      </c>
      <c r="W17" s="96"/>
    </row>
    <row r="18" spans="1:23" ht="12.75">
      <c r="A18" s="2"/>
      <c r="B18" s="54" t="s">
        <v>22</v>
      </c>
      <c r="C18" s="51">
        <f>SUM(C19:C20)</f>
        <v>16</v>
      </c>
      <c r="D18" s="55">
        <f>C18/C$6</f>
        <v>0.1839080459770115</v>
      </c>
      <c r="E18" s="56">
        <f>SUM(E19:E20)</f>
        <v>17</v>
      </c>
      <c r="F18" s="55">
        <f>E18/E$6</f>
        <v>0.16037735849056603</v>
      </c>
      <c r="G18" s="56">
        <f>SUM(G19:G20)</f>
        <v>28</v>
      </c>
      <c r="H18" s="55">
        <f>G18/G$6</f>
        <v>0.2</v>
      </c>
      <c r="I18" s="56">
        <f>SUM(I19:I20)</f>
        <v>54</v>
      </c>
      <c r="J18" s="38">
        <f>I18/I$6</f>
        <v>0.2918918918918919</v>
      </c>
      <c r="K18" s="91">
        <f t="shared" si="2"/>
        <v>0.5</v>
      </c>
      <c r="L18" s="92"/>
      <c r="M18" s="82"/>
      <c r="N18" s="51">
        <f>SUM(N19:N20)</f>
        <v>70</v>
      </c>
      <c r="O18" s="55">
        <f>N18/N$6</f>
        <v>0.3017241379310345</v>
      </c>
      <c r="P18" s="56">
        <f>SUM(P19:P20)</f>
        <v>115</v>
      </c>
      <c r="Q18" s="55">
        <f>P18/P$6</f>
        <v>0.3685897435897436</v>
      </c>
      <c r="R18" s="56">
        <f>SUM(R19:R20)</f>
        <v>180</v>
      </c>
      <c r="S18" s="55">
        <f>R18/R$6</f>
        <v>0.3956043956043956</v>
      </c>
      <c r="T18" s="56">
        <f>SUM(T19:T20)</f>
        <v>280</v>
      </c>
      <c r="U18" s="38">
        <f>T18/T$6</f>
        <v>0.42424242424242425</v>
      </c>
      <c r="V18" s="91">
        <f t="shared" si="1"/>
        <v>0.3156106442575255</v>
      </c>
      <c r="W18" s="92"/>
    </row>
    <row r="19" spans="2:23" s="39" customFormat="1" ht="12">
      <c r="B19" s="52" t="s">
        <v>17</v>
      </c>
      <c r="C19" s="40">
        <v>16</v>
      </c>
      <c r="D19" s="43">
        <f>C19/C18</f>
        <v>1</v>
      </c>
      <c r="E19" s="42">
        <v>17</v>
      </c>
      <c r="F19" s="43">
        <f>E19/E18</f>
        <v>1</v>
      </c>
      <c r="G19" s="42">
        <v>23</v>
      </c>
      <c r="H19" s="43">
        <f>G19/G18</f>
        <v>0.8214285714285714</v>
      </c>
      <c r="I19" s="42">
        <v>43</v>
      </c>
      <c r="J19" s="41">
        <f>I19/I18</f>
        <v>0.7962962962962963</v>
      </c>
      <c r="K19" s="95">
        <f t="shared" si="2"/>
        <v>0.3903244416303089</v>
      </c>
      <c r="L19" s="96"/>
      <c r="M19" s="83"/>
      <c r="N19" s="40">
        <v>50</v>
      </c>
      <c r="O19" s="43">
        <f>N19/N18</f>
        <v>0.7142857142857143</v>
      </c>
      <c r="P19" s="42">
        <v>80</v>
      </c>
      <c r="Q19" s="43">
        <f>P19/P18</f>
        <v>0.6956521739130435</v>
      </c>
      <c r="R19" s="42">
        <v>120</v>
      </c>
      <c r="S19" s="43">
        <f>R19/R18</f>
        <v>0.6666666666666666</v>
      </c>
      <c r="T19" s="42">
        <v>180</v>
      </c>
      <c r="U19" s="41">
        <f>T19/T18</f>
        <v>0.6428571428571429</v>
      </c>
      <c r="V19" s="95">
        <f t="shared" si="1"/>
        <v>0.26950380897565585</v>
      </c>
      <c r="W19" s="96"/>
    </row>
    <row r="20" spans="1:23" s="39" customFormat="1" ht="12.75" thickBot="1">
      <c r="A20" s="58"/>
      <c r="B20" s="59" t="s">
        <v>18</v>
      </c>
      <c r="C20" s="60">
        <v>0</v>
      </c>
      <c r="D20" s="61">
        <f>C20/C18</f>
        <v>0</v>
      </c>
      <c r="E20" s="62">
        <v>0</v>
      </c>
      <c r="F20" s="61">
        <f>E20/E18</f>
        <v>0</v>
      </c>
      <c r="G20" s="62">
        <v>5</v>
      </c>
      <c r="H20" s="61">
        <f>G20/G18</f>
        <v>0.17857142857142858</v>
      </c>
      <c r="I20" s="62">
        <v>11</v>
      </c>
      <c r="J20" s="63">
        <f>I20/I18</f>
        <v>0.2037037037037037</v>
      </c>
      <c r="K20" s="97" t="e">
        <f t="shared" si="2"/>
        <v>#DIV/0!</v>
      </c>
      <c r="L20" s="98"/>
      <c r="M20" s="85"/>
      <c r="N20" s="60">
        <v>20</v>
      </c>
      <c r="O20" s="61">
        <f>N20/N18</f>
        <v>0.2857142857142857</v>
      </c>
      <c r="P20" s="62">
        <v>35</v>
      </c>
      <c r="Q20" s="61">
        <f>P20/P18</f>
        <v>0.30434782608695654</v>
      </c>
      <c r="R20" s="62">
        <v>60</v>
      </c>
      <c r="S20" s="61">
        <f>R20/R18</f>
        <v>0.3333333333333333</v>
      </c>
      <c r="T20" s="62">
        <v>100</v>
      </c>
      <c r="U20" s="63">
        <f>T20/T18</f>
        <v>0.35714285714285715</v>
      </c>
      <c r="V20" s="97">
        <f t="shared" si="1"/>
        <v>0.4446674435395961</v>
      </c>
      <c r="W20" s="98"/>
    </row>
    <row r="21" spans="1:23" ht="12.75">
      <c r="A21" s="16" t="s">
        <v>5</v>
      </c>
      <c r="B21" s="16" t="s">
        <v>3</v>
      </c>
      <c r="C21" s="35">
        <f>SUM(C22:C24)</f>
        <v>6</v>
      </c>
      <c r="D21" s="37"/>
      <c r="E21" s="36">
        <f>SUM(E22:E24)</f>
        <v>14</v>
      </c>
      <c r="F21" s="9">
        <f>E21/C21-1</f>
        <v>1.3333333333333335</v>
      </c>
      <c r="G21" s="36">
        <f>SUM(G22:G24)</f>
        <v>14</v>
      </c>
      <c r="H21" s="9">
        <f>G21/E21-1</f>
        <v>0</v>
      </c>
      <c r="I21" s="36">
        <f>SUM(I22:I24)</f>
        <v>14</v>
      </c>
      <c r="J21" s="9">
        <f>I21/G21-1</f>
        <v>0</v>
      </c>
      <c r="K21" s="89">
        <f t="shared" si="2"/>
        <v>0.3263524026321307</v>
      </c>
      <c r="L21" s="90"/>
      <c r="M21" s="75"/>
      <c r="N21" s="35">
        <f>SUM(N22:N24)</f>
        <v>26</v>
      </c>
      <c r="O21" s="37"/>
      <c r="P21" s="36">
        <f>SUM(P22:P24)</f>
        <v>40</v>
      </c>
      <c r="Q21" s="9">
        <f>P21/N21-1</f>
        <v>0.5384615384615385</v>
      </c>
      <c r="R21" s="36">
        <f>SUM(R22:R24)</f>
        <v>64</v>
      </c>
      <c r="S21" s="9">
        <f>R21/P21-1</f>
        <v>0.6000000000000001</v>
      </c>
      <c r="T21" s="36">
        <f>SUM(T22:T24)</f>
        <v>86</v>
      </c>
      <c r="U21" s="9">
        <f>T21/R21-1</f>
        <v>0.34375</v>
      </c>
      <c r="V21" s="89">
        <f t="shared" si="1"/>
        <v>0.35330307696478824</v>
      </c>
      <c r="W21" s="90"/>
    </row>
    <row r="22" spans="2:23" s="39" customFormat="1" ht="12">
      <c r="B22" s="49" t="s">
        <v>23</v>
      </c>
      <c r="C22" s="40">
        <v>6</v>
      </c>
      <c r="D22" s="43">
        <f>C22/C21</f>
        <v>1</v>
      </c>
      <c r="E22" s="42">
        <v>14</v>
      </c>
      <c r="F22" s="43">
        <f>E22/E21</f>
        <v>1</v>
      </c>
      <c r="G22" s="42">
        <v>14</v>
      </c>
      <c r="H22" s="43">
        <f>G22/G21</f>
        <v>1</v>
      </c>
      <c r="I22" s="42">
        <v>8</v>
      </c>
      <c r="J22" s="41">
        <f>I22/I21</f>
        <v>0.5714285714285714</v>
      </c>
      <c r="K22" s="95">
        <f t="shared" si="2"/>
        <v>0.10064241629820891</v>
      </c>
      <c r="L22" s="96"/>
      <c r="M22" s="76"/>
      <c r="N22" s="40">
        <v>20</v>
      </c>
      <c r="O22" s="43">
        <f>N22/N21</f>
        <v>0.7692307692307693</v>
      </c>
      <c r="P22" s="42">
        <v>28</v>
      </c>
      <c r="Q22" s="43">
        <f>P22/P21</f>
        <v>0.7</v>
      </c>
      <c r="R22" s="42">
        <v>40</v>
      </c>
      <c r="S22" s="43">
        <f>R22/R21</f>
        <v>0.625</v>
      </c>
      <c r="T22" s="42">
        <v>54</v>
      </c>
      <c r="U22" s="41">
        <f>T22/T21</f>
        <v>0.627906976744186</v>
      </c>
      <c r="V22" s="95">
        <f t="shared" si="1"/>
        <v>0.3747296369986026</v>
      </c>
      <c r="W22" s="96"/>
    </row>
    <row r="23" spans="2:23" s="39" customFormat="1" ht="12">
      <c r="B23" s="49" t="s">
        <v>24</v>
      </c>
      <c r="C23" s="40">
        <v>0</v>
      </c>
      <c r="D23" s="43">
        <f>C23/C21</f>
        <v>0</v>
      </c>
      <c r="E23" s="42">
        <v>0</v>
      </c>
      <c r="F23" s="43">
        <f>E23/E21</f>
        <v>0</v>
      </c>
      <c r="G23" s="42">
        <v>0</v>
      </c>
      <c r="H23" s="43">
        <f>G23/G21</f>
        <v>0</v>
      </c>
      <c r="I23" s="42">
        <v>6</v>
      </c>
      <c r="J23" s="41">
        <f>I23/I21</f>
        <v>0.42857142857142855</v>
      </c>
      <c r="K23" s="95" t="e">
        <f t="shared" si="2"/>
        <v>#DIV/0!</v>
      </c>
      <c r="L23" s="96"/>
      <c r="M23" s="76"/>
      <c r="N23" s="40">
        <v>6</v>
      </c>
      <c r="O23" s="43">
        <f>N23/N21</f>
        <v>0.23076923076923078</v>
      </c>
      <c r="P23" s="42">
        <v>12</v>
      </c>
      <c r="Q23" s="43">
        <f>P23/P21</f>
        <v>0.3</v>
      </c>
      <c r="R23" s="42">
        <v>18</v>
      </c>
      <c r="S23" s="43">
        <f>R23/R21</f>
        <v>0.28125</v>
      </c>
      <c r="T23" s="42">
        <v>26</v>
      </c>
      <c r="U23" s="41">
        <f>T23/T21</f>
        <v>0.3023255813953488</v>
      </c>
      <c r="V23" s="95">
        <f t="shared" si="1"/>
        <v>0.2768415780757283</v>
      </c>
      <c r="W23" s="96"/>
    </row>
    <row r="24" spans="1:23" s="39" customFormat="1" ht="12.75" thickBot="1">
      <c r="A24" s="58"/>
      <c r="B24" s="64" t="s">
        <v>25</v>
      </c>
      <c r="C24" s="60">
        <v>0</v>
      </c>
      <c r="D24" s="61">
        <f>C24/C21</f>
        <v>0</v>
      </c>
      <c r="E24" s="62">
        <v>0</v>
      </c>
      <c r="F24" s="61">
        <f>E24/E21</f>
        <v>0</v>
      </c>
      <c r="G24" s="62">
        <v>0</v>
      </c>
      <c r="H24" s="61">
        <f>G24/G21</f>
        <v>0</v>
      </c>
      <c r="I24" s="62">
        <v>0</v>
      </c>
      <c r="J24" s="63">
        <f>I24/I21</f>
        <v>0</v>
      </c>
      <c r="K24" s="97" t="e">
        <f aca="true" t="shared" si="3" ref="K24:K29">(I24/C24)^(1/(I$2-C$2))-1</f>
        <v>#DIV/0!</v>
      </c>
      <c r="L24" s="98"/>
      <c r="M24" s="77"/>
      <c r="N24" s="60">
        <v>0</v>
      </c>
      <c r="O24" s="61">
        <f>N24/N21</f>
        <v>0</v>
      </c>
      <c r="P24" s="62">
        <v>0</v>
      </c>
      <c r="Q24" s="61">
        <f>P24/P21</f>
        <v>0</v>
      </c>
      <c r="R24" s="62">
        <v>6</v>
      </c>
      <c r="S24" s="61">
        <f>R24/R21</f>
        <v>0.09375</v>
      </c>
      <c r="T24" s="62">
        <v>6</v>
      </c>
      <c r="U24" s="63">
        <f>T24/T21</f>
        <v>0.06976744186046512</v>
      </c>
      <c r="V24" s="97" t="e">
        <f t="shared" si="1"/>
        <v>#DIV/0!</v>
      </c>
      <c r="W24" s="98"/>
    </row>
    <row r="25" spans="1:23" ht="12.75">
      <c r="A25" s="16" t="s">
        <v>1</v>
      </c>
      <c r="B25" s="16" t="s">
        <v>3</v>
      </c>
      <c r="C25" s="35">
        <f>SUM(C26:C28)</f>
        <v>5</v>
      </c>
      <c r="D25" s="37"/>
      <c r="E25" s="36">
        <f>SUM(E26:E28)</f>
        <v>12</v>
      </c>
      <c r="F25" s="9">
        <f>E25/C25-1</f>
        <v>1.4</v>
      </c>
      <c r="G25" s="36">
        <f>SUM(G26:G28)</f>
        <v>20</v>
      </c>
      <c r="H25" s="9">
        <f>G25/E25-1</f>
        <v>0.6666666666666667</v>
      </c>
      <c r="I25" s="36">
        <f>SUM(I26:I28)</f>
        <v>20</v>
      </c>
      <c r="J25" s="9">
        <f>I25/G25-1</f>
        <v>0</v>
      </c>
      <c r="K25" s="89">
        <f t="shared" si="3"/>
        <v>0.5874010519681994</v>
      </c>
      <c r="L25" s="90"/>
      <c r="M25" s="75"/>
      <c r="N25" s="35">
        <f>SUM(N26:N28)</f>
        <v>20</v>
      </c>
      <c r="O25" s="37"/>
      <c r="P25" s="36">
        <f>SUM(P26:P28)</f>
        <v>38</v>
      </c>
      <c r="Q25" s="9">
        <f>P25/N25-1</f>
        <v>0.8999999999999999</v>
      </c>
      <c r="R25" s="36">
        <f>SUM(R26:R28)</f>
        <v>58</v>
      </c>
      <c r="S25" s="9">
        <f>R25/P25-1</f>
        <v>0.5263157894736843</v>
      </c>
      <c r="T25" s="36">
        <f>SUM(T26:T28)</f>
        <v>89</v>
      </c>
      <c r="U25" s="9">
        <f>T25/R25-1</f>
        <v>0.5344827586206897</v>
      </c>
      <c r="V25" s="89">
        <f t="shared" si="1"/>
        <v>0.2825077608160358</v>
      </c>
      <c r="W25" s="90"/>
    </row>
    <row r="26" spans="2:23" s="39" customFormat="1" ht="12">
      <c r="B26" s="49" t="s">
        <v>23</v>
      </c>
      <c r="C26" s="40">
        <v>5</v>
      </c>
      <c r="D26" s="43">
        <f>C26/C25</f>
        <v>1</v>
      </c>
      <c r="E26" s="42">
        <v>12</v>
      </c>
      <c r="F26" s="43">
        <f>E26/E25</f>
        <v>1</v>
      </c>
      <c r="G26" s="42">
        <v>20</v>
      </c>
      <c r="H26" s="43">
        <f>G26/G25</f>
        <v>1</v>
      </c>
      <c r="I26" s="42">
        <v>14</v>
      </c>
      <c r="J26" s="41">
        <f>I26/I25</f>
        <v>0.7</v>
      </c>
      <c r="K26" s="95">
        <f t="shared" si="3"/>
        <v>0.40945974641297833</v>
      </c>
      <c r="L26" s="96"/>
      <c r="M26" s="76"/>
      <c r="N26" s="40">
        <v>14</v>
      </c>
      <c r="O26" s="43">
        <f>N26/N25</f>
        <v>0.7</v>
      </c>
      <c r="P26" s="42">
        <v>26</v>
      </c>
      <c r="Q26" s="43">
        <f>P26/P25</f>
        <v>0.6842105263157895</v>
      </c>
      <c r="R26" s="42">
        <v>40</v>
      </c>
      <c r="S26" s="43">
        <f>R26/R25</f>
        <v>0.6896551724137931</v>
      </c>
      <c r="T26" s="42">
        <v>60</v>
      </c>
      <c r="U26" s="41">
        <f>T26/T25</f>
        <v>0.6741573033707865</v>
      </c>
      <c r="V26" s="95">
        <f t="shared" si="1"/>
        <v>0.2744922603254287</v>
      </c>
      <c r="W26" s="96"/>
    </row>
    <row r="27" spans="2:23" s="39" customFormat="1" ht="12">
      <c r="B27" s="49" t="s">
        <v>24</v>
      </c>
      <c r="C27" s="40">
        <v>0</v>
      </c>
      <c r="D27" s="41">
        <f>C27/C25</f>
        <v>0</v>
      </c>
      <c r="E27" s="42">
        <v>0</v>
      </c>
      <c r="F27" s="43">
        <f>E27/E25</f>
        <v>0</v>
      </c>
      <c r="G27" s="42">
        <v>0</v>
      </c>
      <c r="H27" s="43">
        <f>G27/G25</f>
        <v>0</v>
      </c>
      <c r="I27" s="42">
        <v>6</v>
      </c>
      <c r="J27" s="41">
        <f>I27/I25</f>
        <v>0.3</v>
      </c>
      <c r="K27" s="95" t="e">
        <f t="shared" si="3"/>
        <v>#DIV/0!</v>
      </c>
      <c r="L27" s="96"/>
      <c r="M27" s="76"/>
      <c r="N27" s="40">
        <v>6</v>
      </c>
      <c r="O27" s="41">
        <f>N27/N25</f>
        <v>0.3</v>
      </c>
      <c r="P27" s="42">
        <v>12</v>
      </c>
      <c r="Q27" s="43">
        <f>P27/P25</f>
        <v>0.3157894736842105</v>
      </c>
      <c r="R27" s="42">
        <v>18</v>
      </c>
      <c r="S27" s="43">
        <f>R27/R25</f>
        <v>0.3103448275862069</v>
      </c>
      <c r="T27" s="42">
        <v>24</v>
      </c>
      <c r="U27" s="41">
        <f>T27/T25</f>
        <v>0.2696629213483146</v>
      </c>
      <c r="V27" s="95">
        <f t="shared" si="1"/>
        <v>0.2599210498948732</v>
      </c>
      <c r="W27" s="96"/>
    </row>
    <row r="28" spans="1:23" s="39" customFormat="1" ht="12.75" thickBot="1">
      <c r="A28" s="58"/>
      <c r="B28" s="64" t="s">
        <v>25</v>
      </c>
      <c r="C28" s="60">
        <v>0</v>
      </c>
      <c r="D28" s="63">
        <f>C28/C25</f>
        <v>0</v>
      </c>
      <c r="E28" s="62">
        <v>0</v>
      </c>
      <c r="F28" s="63">
        <f>E28/E25</f>
        <v>0</v>
      </c>
      <c r="G28" s="62">
        <v>0</v>
      </c>
      <c r="H28" s="63">
        <f>G28/G25</f>
        <v>0</v>
      </c>
      <c r="I28" s="62">
        <v>0</v>
      </c>
      <c r="J28" s="63">
        <f>I28/I25</f>
        <v>0</v>
      </c>
      <c r="K28" s="97" t="e">
        <f t="shared" si="3"/>
        <v>#DIV/0!</v>
      </c>
      <c r="L28" s="98"/>
      <c r="M28" s="77"/>
      <c r="N28" s="60">
        <v>0</v>
      </c>
      <c r="O28" s="63">
        <f>N28/N25</f>
        <v>0</v>
      </c>
      <c r="P28" s="62">
        <v>0</v>
      </c>
      <c r="Q28" s="63">
        <f>P28/P25</f>
        <v>0</v>
      </c>
      <c r="R28" s="62">
        <v>0</v>
      </c>
      <c r="S28" s="63">
        <f>R28/R25</f>
        <v>0</v>
      </c>
      <c r="T28" s="62">
        <v>5</v>
      </c>
      <c r="U28" s="63">
        <f>T28/T25</f>
        <v>0.056179775280898875</v>
      </c>
      <c r="V28" s="97" t="e">
        <f t="shared" si="1"/>
        <v>#DIV/0!</v>
      </c>
      <c r="W28" s="98"/>
    </row>
    <row r="29" spans="1:23" ht="13.5" thickBot="1">
      <c r="A29" s="65" t="s">
        <v>8</v>
      </c>
      <c r="B29" s="65" t="s">
        <v>3</v>
      </c>
      <c r="C29" s="19">
        <v>5</v>
      </c>
      <c r="D29" s="66"/>
      <c r="E29" s="20">
        <v>8</v>
      </c>
      <c r="F29" s="27">
        <f>E29/C29-1</f>
        <v>0.6000000000000001</v>
      </c>
      <c r="G29" s="20">
        <v>12</v>
      </c>
      <c r="H29" s="27">
        <f>G29/E29-1</f>
        <v>0.5</v>
      </c>
      <c r="I29" s="20">
        <v>14</v>
      </c>
      <c r="J29" s="28">
        <f>I29/G29-1</f>
        <v>0.16666666666666674</v>
      </c>
      <c r="K29" s="87">
        <f t="shared" si="3"/>
        <v>0.40945974641297833</v>
      </c>
      <c r="L29" s="88"/>
      <c r="M29" s="86"/>
      <c r="N29" s="19">
        <v>25</v>
      </c>
      <c r="O29" s="27">
        <f>N29/I29-1</f>
        <v>0.7857142857142858</v>
      </c>
      <c r="P29" s="20">
        <v>40</v>
      </c>
      <c r="Q29" s="28">
        <f>P29/N29-1</f>
        <v>0.6000000000000001</v>
      </c>
      <c r="R29" s="20">
        <v>60</v>
      </c>
      <c r="S29" s="28">
        <f>R29/P29-1</f>
        <v>0.5</v>
      </c>
      <c r="T29" s="20">
        <v>80</v>
      </c>
      <c r="U29" s="28">
        <f>T29/R29-1</f>
        <v>0.33333333333333326</v>
      </c>
      <c r="V29" s="87">
        <f t="shared" si="1"/>
        <v>0.33708902852171185</v>
      </c>
      <c r="W29" s="88"/>
    </row>
    <row r="30" spans="1:23" ht="12.75">
      <c r="A30" s="16" t="s">
        <v>15</v>
      </c>
      <c r="B30" s="16" t="s">
        <v>13</v>
      </c>
      <c r="C30" s="35">
        <f>SUM(C31:C34)</f>
        <v>2</v>
      </c>
      <c r="D30" s="6"/>
      <c r="E30" s="37">
        <f>SUM(E31:E34)</f>
        <v>1</v>
      </c>
      <c r="F30" s="5"/>
      <c r="G30" s="37">
        <f>SUM(G31:G34)</f>
        <v>3</v>
      </c>
      <c r="H30" s="5"/>
      <c r="I30" s="37">
        <f>SUM(I31:I34)</f>
        <v>1</v>
      </c>
      <c r="J30" s="9"/>
      <c r="K30" s="29"/>
      <c r="L30" s="30"/>
      <c r="M30" s="75"/>
      <c r="N30" s="35">
        <f>SUM(N31:N34)</f>
        <v>6</v>
      </c>
      <c r="O30" s="5"/>
      <c r="P30" s="36">
        <f>SUM(P31:P34)</f>
        <v>10</v>
      </c>
      <c r="Q30" s="5"/>
      <c r="R30" s="37">
        <f>SUM(R31:R34)</f>
        <v>12</v>
      </c>
      <c r="S30" s="9"/>
      <c r="T30" s="36">
        <f>SUM(T31:T34)</f>
        <v>11</v>
      </c>
      <c r="U30" s="9"/>
      <c r="V30" s="29"/>
      <c r="W30" s="30"/>
    </row>
    <row r="31" spans="1:23" ht="12.75">
      <c r="A31" s="16" t="s">
        <v>16</v>
      </c>
      <c r="B31" s="3" t="s">
        <v>5</v>
      </c>
      <c r="C31" s="18">
        <v>1</v>
      </c>
      <c r="D31" s="5">
        <f>C31/C30</f>
        <v>0.5</v>
      </c>
      <c r="E31" s="15">
        <v>0</v>
      </c>
      <c r="F31" s="5">
        <f>E31/E30</f>
        <v>0</v>
      </c>
      <c r="G31" s="15">
        <v>1</v>
      </c>
      <c r="H31" s="5">
        <f>G31/G30</f>
        <v>0.3333333333333333</v>
      </c>
      <c r="I31" s="15">
        <v>1</v>
      </c>
      <c r="J31" s="9">
        <f>I31/I30</f>
        <v>1</v>
      </c>
      <c r="K31" s="29"/>
      <c r="L31" s="30"/>
      <c r="M31" s="75"/>
      <c r="N31" s="18">
        <v>2</v>
      </c>
      <c r="O31" s="9">
        <f>N31/N30</f>
        <v>0.3333333333333333</v>
      </c>
      <c r="P31" s="15">
        <v>3</v>
      </c>
      <c r="Q31" s="5">
        <f>P31/P30</f>
        <v>0.3</v>
      </c>
      <c r="R31" s="15">
        <v>3</v>
      </c>
      <c r="S31" s="5">
        <f>R31/R30</f>
        <v>0.25</v>
      </c>
      <c r="T31" s="15">
        <v>2</v>
      </c>
      <c r="U31" s="9">
        <f>T31/T30</f>
        <v>0.18181818181818182</v>
      </c>
      <c r="V31" s="29"/>
      <c r="W31" s="30"/>
    </row>
    <row r="32" spans="1:23" ht="12.75">
      <c r="A32" s="2"/>
      <c r="B32" s="3" t="s">
        <v>1</v>
      </c>
      <c r="C32" s="18">
        <v>1</v>
      </c>
      <c r="D32" s="5">
        <f>C32/C30</f>
        <v>0.5</v>
      </c>
      <c r="E32" s="15">
        <v>1</v>
      </c>
      <c r="F32" s="5">
        <f>E32/E30</f>
        <v>1</v>
      </c>
      <c r="G32" s="15">
        <v>1</v>
      </c>
      <c r="H32" s="5">
        <f>G32/G30</f>
        <v>0.3333333333333333</v>
      </c>
      <c r="I32" s="15">
        <v>0</v>
      </c>
      <c r="J32" s="9">
        <f>I32/I30</f>
        <v>0</v>
      </c>
      <c r="K32" s="29"/>
      <c r="L32" s="30"/>
      <c r="M32" s="75"/>
      <c r="N32" s="18">
        <v>2</v>
      </c>
      <c r="O32" s="9">
        <f>N32/N30</f>
        <v>0.3333333333333333</v>
      </c>
      <c r="P32" s="15">
        <v>3</v>
      </c>
      <c r="Q32" s="5">
        <f>P32/P30</f>
        <v>0.3</v>
      </c>
      <c r="R32" s="15">
        <v>4</v>
      </c>
      <c r="S32" s="5">
        <f>R32/R30</f>
        <v>0.3333333333333333</v>
      </c>
      <c r="T32" s="15">
        <v>4</v>
      </c>
      <c r="U32" s="9">
        <f>T32/T30</f>
        <v>0.36363636363636365</v>
      </c>
      <c r="V32" s="29"/>
      <c r="W32" s="30"/>
    </row>
    <row r="33" spans="1:23" ht="12.75">
      <c r="A33" s="2"/>
      <c r="B33" s="3" t="s">
        <v>8</v>
      </c>
      <c r="C33" s="18">
        <v>0</v>
      </c>
      <c r="D33" s="5">
        <f>C33/C30</f>
        <v>0</v>
      </c>
      <c r="E33" s="15">
        <v>0</v>
      </c>
      <c r="F33" s="5">
        <f>E33/E30</f>
        <v>0</v>
      </c>
      <c r="G33" s="15">
        <v>0</v>
      </c>
      <c r="H33" s="5">
        <f>G33/G30</f>
        <v>0</v>
      </c>
      <c r="I33" s="15">
        <v>0</v>
      </c>
      <c r="J33" s="9">
        <f>I33/I30</f>
        <v>0</v>
      </c>
      <c r="K33" s="29"/>
      <c r="L33" s="30"/>
      <c r="M33" s="75"/>
      <c r="N33" s="18">
        <v>2</v>
      </c>
      <c r="O33" s="9">
        <f>N33/N30</f>
        <v>0.3333333333333333</v>
      </c>
      <c r="P33" s="15">
        <v>3</v>
      </c>
      <c r="Q33" s="5">
        <f>P33/P30</f>
        <v>0.3</v>
      </c>
      <c r="R33" s="15">
        <v>4</v>
      </c>
      <c r="S33" s="5">
        <f>R33/R30</f>
        <v>0.3333333333333333</v>
      </c>
      <c r="T33" s="15">
        <v>4</v>
      </c>
      <c r="U33" s="9">
        <f>T33/T30</f>
        <v>0.36363636363636365</v>
      </c>
      <c r="V33" s="29"/>
      <c r="W33" s="30"/>
    </row>
    <row r="34" spans="1:23" ht="13.5" thickBot="1">
      <c r="A34" s="67"/>
      <c r="B34" s="68" t="s">
        <v>0</v>
      </c>
      <c r="C34" s="19">
        <v>0</v>
      </c>
      <c r="D34" s="27">
        <f>C34/C30</f>
        <v>0</v>
      </c>
      <c r="E34" s="20">
        <v>0</v>
      </c>
      <c r="F34" s="27">
        <f>E34/E30</f>
        <v>0</v>
      </c>
      <c r="G34" s="20">
        <v>1</v>
      </c>
      <c r="H34" s="27">
        <f>G34/G30</f>
        <v>0.3333333333333333</v>
      </c>
      <c r="I34" s="20">
        <v>0</v>
      </c>
      <c r="J34" s="28">
        <f>I34/I30</f>
        <v>0</v>
      </c>
      <c r="K34" s="31"/>
      <c r="L34" s="32"/>
      <c r="M34" s="86"/>
      <c r="N34" s="19">
        <v>0</v>
      </c>
      <c r="O34" s="28">
        <f>N34/N30</f>
        <v>0</v>
      </c>
      <c r="P34" s="20">
        <v>1</v>
      </c>
      <c r="Q34" s="27">
        <f>P34/P30</f>
        <v>0.1</v>
      </c>
      <c r="R34" s="20">
        <v>1</v>
      </c>
      <c r="S34" s="27">
        <f>R34/R30</f>
        <v>0.08333333333333333</v>
      </c>
      <c r="T34" s="20">
        <v>1</v>
      </c>
      <c r="U34" s="28">
        <f>T34/T30</f>
        <v>0.09090909090909091</v>
      </c>
      <c r="V34" s="31"/>
      <c r="W34" s="32"/>
    </row>
    <row r="35" spans="2:20" ht="12.75">
      <c r="B35" s="3"/>
      <c r="C35" s="10"/>
      <c r="D35" s="10"/>
      <c r="E35" s="10"/>
      <c r="F35" s="10"/>
      <c r="G35" s="10"/>
      <c r="H35" s="10"/>
      <c r="I35" s="10"/>
      <c r="J35" s="13"/>
      <c r="K35" s="13"/>
      <c r="L35" s="13"/>
      <c r="M35" s="10"/>
      <c r="N35" s="10"/>
      <c r="O35" s="10"/>
      <c r="P35" s="10"/>
      <c r="Q35" s="10"/>
      <c r="R35" s="10"/>
      <c r="S35" s="10"/>
      <c r="T35" s="10"/>
    </row>
    <row r="36" spans="3:20" s="8" customFormat="1" ht="12.7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s="8" customFormat="1" ht="12.75">
      <c r="A37" s="8" t="s">
        <v>9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3:20" s="8" customFormat="1" ht="12.7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3:20" s="8" customFormat="1" ht="12.7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3:20" s="8" customFormat="1" ht="12.75">
      <c r="C40" s="7"/>
      <c r="D40" s="7"/>
      <c r="E40" s="21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  <row r="189" s="8" customFormat="1" ht="12.75"/>
    <row r="190" s="8" customFormat="1" ht="12.75"/>
    <row r="191" s="8" customFormat="1" ht="12.75"/>
    <row r="192" s="8" customFormat="1" ht="12.75"/>
    <row r="193" s="8" customFormat="1" ht="12.75"/>
    <row r="194" s="8" customFormat="1" ht="12.75"/>
    <row r="195" s="8" customFormat="1" ht="12.75"/>
    <row r="196" s="8" customFormat="1" ht="12.75"/>
    <row r="197" s="8" customFormat="1" ht="12.75"/>
    <row r="198" s="8" customFormat="1" ht="12.75"/>
    <row r="199" s="8" customFormat="1" ht="12.75"/>
    <row r="200" s="8" customFormat="1" ht="12.75"/>
    <row r="201" s="8" customFormat="1" ht="12.75"/>
    <row r="202" s="8" customFormat="1" ht="12.75"/>
    <row r="203" s="8" customFormat="1" ht="12.75"/>
    <row r="204" s="8" customFormat="1" ht="12.75"/>
    <row r="205" s="8" customFormat="1" ht="12.75"/>
    <row r="206" s="8" customFormat="1" ht="12.75"/>
    <row r="207" s="8" customFormat="1" ht="12.75"/>
    <row r="208" s="8" customFormat="1" ht="12.75"/>
    <row r="209" s="8" customFormat="1" ht="12.75"/>
    <row r="210" s="8" customFormat="1" ht="12.75"/>
    <row r="211" s="8" customFormat="1" ht="12.75"/>
    <row r="212" s="8" customFormat="1" ht="12.75"/>
    <row r="213" s="8" customFormat="1" ht="12.75"/>
    <row r="214" s="8" customFormat="1" ht="12.75"/>
    <row r="215" s="8" customFormat="1" ht="12.75"/>
    <row r="216" s="8" customFormat="1" ht="12.75"/>
    <row r="217" s="8" customFormat="1" ht="12.75"/>
    <row r="218" s="8" customFormat="1" ht="12.75"/>
    <row r="219" s="8" customFormat="1" ht="12.75"/>
    <row r="220" s="8" customFormat="1" ht="12.75"/>
    <row r="221" s="8" customFormat="1" ht="12.75"/>
    <row r="222" s="8" customFormat="1" ht="12.75"/>
    <row r="223" s="8" customFormat="1" ht="12.75"/>
    <row r="224" s="8" customFormat="1" ht="12.75"/>
    <row r="225" s="8" customFormat="1" ht="12.75"/>
    <row r="226" s="8" customFormat="1" ht="12.75"/>
    <row r="227" s="8" customFormat="1" ht="12.75"/>
    <row r="228" s="8" customFormat="1" ht="12.75"/>
    <row r="229" s="8" customFormat="1" ht="12.75"/>
    <row r="230" s="8" customFormat="1" ht="12.75"/>
    <row r="231" s="8" customFormat="1" ht="12.75"/>
    <row r="232" s="8" customFormat="1" ht="12.75"/>
    <row r="233" s="8" customFormat="1" ht="12.75"/>
    <row r="234" s="8" customFormat="1" ht="12.75"/>
    <row r="235" s="8" customFormat="1" ht="12.75"/>
    <row r="236" s="8" customFormat="1" ht="12.75"/>
    <row r="237" s="8" customFormat="1" ht="12.75"/>
    <row r="238" s="8" customFormat="1" ht="12.75"/>
    <row r="239" s="8" customFormat="1" ht="12.75"/>
    <row r="240" s="8" customFormat="1" ht="12.75"/>
    <row r="241" s="8" customFormat="1" ht="12.75"/>
    <row r="242" s="8" customFormat="1" ht="12.75"/>
    <row r="243" s="8" customFormat="1" ht="12.75"/>
    <row r="244" s="8" customFormat="1" ht="12.75"/>
    <row r="245" s="8" customFormat="1" ht="12.75"/>
    <row r="246" s="8" customFormat="1" ht="12.75"/>
    <row r="247" s="8" customFormat="1" ht="12.75"/>
    <row r="248" s="8" customFormat="1" ht="12.75"/>
    <row r="249" s="8" customFormat="1" ht="12.75"/>
    <row r="250" s="8" customFormat="1" ht="12.75"/>
    <row r="251" s="8" customFormat="1" ht="12.75"/>
    <row r="252" s="8" customFormat="1" ht="12.75"/>
    <row r="253" s="8" customFormat="1" ht="12.75"/>
    <row r="254" s="8" customFormat="1" ht="12.75"/>
    <row r="255" s="8" customFormat="1" ht="12.75"/>
    <row r="256" s="8" customFormat="1" ht="12.75"/>
    <row r="257" s="8" customFormat="1" ht="12.75"/>
    <row r="258" s="8" customFormat="1" ht="12.75"/>
    <row r="259" s="8" customFormat="1" ht="12.75"/>
    <row r="260" s="8" customFormat="1" ht="12.75"/>
    <row r="261" s="8" customFormat="1" ht="12.75"/>
    <row r="262" s="8" customFormat="1" ht="12.75"/>
    <row r="263" s="8" customFormat="1" ht="12.75"/>
    <row r="264" s="8" customFormat="1" ht="12.75"/>
    <row r="265" s="8" customFormat="1" ht="12.75"/>
    <row r="266" s="8" customFormat="1" ht="12.75"/>
    <row r="267" s="8" customFormat="1" ht="12.75"/>
    <row r="268" s="8" customFormat="1" ht="12.75"/>
    <row r="269" s="8" customFormat="1" ht="12.75"/>
    <row r="270" s="8" customFormat="1" ht="12.75"/>
    <row r="271" s="8" customFormat="1" ht="12.75"/>
    <row r="272" s="8" customFormat="1" ht="12.75"/>
    <row r="273" s="8" customFormat="1" ht="12.75"/>
    <row r="274" s="8" customFormat="1" ht="12.75"/>
    <row r="275" s="8" customFormat="1" ht="12.75"/>
    <row r="276" s="8" customFormat="1" ht="12.75"/>
    <row r="277" s="8" customFormat="1" ht="12.75"/>
    <row r="278" s="8" customFormat="1" ht="12.75"/>
    <row r="279" s="8" customFormat="1" ht="12.75"/>
    <row r="280" s="8" customFormat="1" ht="12.75"/>
    <row r="281" s="8" customFormat="1" ht="12.75"/>
    <row r="282" s="8" customFormat="1" ht="12.75"/>
    <row r="283" s="8" customFormat="1" ht="12.75"/>
    <row r="284" s="8" customFormat="1" ht="12.75"/>
    <row r="285" s="8" customFormat="1" ht="12.75"/>
    <row r="286" s="8" customFormat="1" ht="12.75"/>
    <row r="287" s="8" customFormat="1" ht="12.75"/>
    <row r="288" s="8" customFormat="1" ht="12.75"/>
    <row r="289" s="8" customFormat="1" ht="12.75"/>
    <row r="290" s="8" customFormat="1" ht="12.75"/>
    <row r="291" s="8" customFormat="1" ht="12.75"/>
    <row r="292" s="8" customFormat="1" ht="12.75"/>
    <row r="293" s="8" customFormat="1" ht="12.75"/>
    <row r="294" s="8" customFormat="1" ht="12.75"/>
    <row r="295" s="8" customFormat="1" ht="12.75"/>
    <row r="296" s="8" customFormat="1" ht="12.75"/>
    <row r="297" s="8" customFormat="1" ht="12.75"/>
    <row r="298" s="8" customFormat="1" ht="12.75"/>
    <row r="299" s="8" customFormat="1" ht="12.75"/>
    <row r="300" s="8" customFormat="1" ht="12.75"/>
    <row r="301" s="8" customFormat="1" ht="12.75"/>
    <row r="302" s="8" customFormat="1" ht="12.75"/>
    <row r="303" s="8" customFormat="1" ht="12.75"/>
    <row r="304" s="8" customFormat="1" ht="12.75"/>
    <row r="305" s="8" customFormat="1" ht="12.75"/>
    <row r="306" s="8" customFormat="1" ht="12.75"/>
    <row r="307" s="8" customFormat="1" ht="12.75"/>
    <row r="308" s="8" customFormat="1" ht="12.75"/>
    <row r="309" s="8" customFormat="1" ht="12.75"/>
    <row r="310" s="8" customFormat="1" ht="12.75"/>
    <row r="311" s="8" customFormat="1" ht="12.75"/>
    <row r="312" s="8" customFormat="1" ht="12.75"/>
    <row r="313" s="8" customFormat="1" ht="12.75"/>
    <row r="314" s="8" customFormat="1" ht="12.75"/>
    <row r="315" s="8" customFormat="1" ht="12.75"/>
    <row r="316" s="8" customFormat="1" ht="12.75"/>
    <row r="317" s="8" customFormat="1" ht="12.75"/>
    <row r="318" s="8" customFormat="1" ht="12.75"/>
    <row r="319" s="8" customFormat="1" ht="12.75"/>
    <row r="320" s="8" customFormat="1" ht="12.75"/>
    <row r="321" s="8" customFormat="1" ht="12.75"/>
    <row r="322" s="8" customFormat="1" ht="12.75"/>
    <row r="323" s="8" customFormat="1" ht="12.75"/>
    <row r="324" s="8" customFormat="1" ht="12.75"/>
    <row r="325" s="8" customFormat="1" ht="12.75"/>
    <row r="326" s="8" customFormat="1" ht="12.75"/>
    <row r="327" s="8" customFormat="1" ht="12.75"/>
    <row r="328" s="8" customFormat="1" ht="12.75"/>
    <row r="329" s="8" customFormat="1" ht="12.75"/>
    <row r="330" s="8" customFormat="1" ht="12.75"/>
    <row r="331" s="8" customFormat="1" ht="12.75"/>
    <row r="332" s="8" customFormat="1" ht="12.75"/>
    <row r="333" s="8" customFormat="1" ht="12.75"/>
    <row r="334" s="8" customFormat="1" ht="12.75"/>
    <row r="335" s="8" customFormat="1" ht="12.75"/>
    <row r="336" s="8" customFormat="1" ht="12.75"/>
    <row r="337" s="8" customFormat="1" ht="12.75"/>
    <row r="338" s="8" customFormat="1" ht="12.75"/>
    <row r="339" s="8" customFormat="1" ht="12.75"/>
    <row r="340" s="8" customFormat="1" ht="12.75"/>
    <row r="341" s="8" customFormat="1" ht="12.75"/>
    <row r="342" s="8" customFormat="1" ht="12.75"/>
    <row r="343" s="8" customFormat="1" ht="12.75"/>
    <row r="344" s="8" customFormat="1" ht="12.75"/>
    <row r="345" s="8" customFormat="1" ht="12.75"/>
    <row r="346" s="8" customFormat="1" ht="12.75"/>
    <row r="347" s="8" customFormat="1" ht="12.75"/>
    <row r="348" s="8" customFormat="1" ht="12.75"/>
    <row r="349" s="8" customFormat="1" ht="12.75"/>
    <row r="350" s="8" customFormat="1" ht="12.75"/>
    <row r="351" s="8" customFormat="1" ht="12.75"/>
    <row r="352" s="8" customFormat="1" ht="12.75"/>
    <row r="353" s="8" customFormat="1" ht="12.75"/>
    <row r="354" s="8" customFormat="1" ht="12.75"/>
    <row r="355" s="8" customFormat="1" ht="12.75"/>
    <row r="356" s="8" customFormat="1" ht="12.75"/>
    <row r="357" s="8" customFormat="1" ht="12.75"/>
    <row r="358" s="8" customFormat="1" ht="12.75"/>
    <row r="359" s="8" customFormat="1" ht="12.75"/>
    <row r="360" s="8" customFormat="1" ht="12.75"/>
    <row r="361" s="8" customFormat="1" ht="12.75"/>
    <row r="362" s="8" customFormat="1" ht="12.75"/>
    <row r="363" s="8" customFormat="1" ht="12.75"/>
    <row r="364" s="8" customFormat="1" ht="12.75"/>
    <row r="365" s="8" customFormat="1" ht="12.75"/>
    <row r="366" s="8" customFormat="1" ht="12.75"/>
    <row r="367" s="8" customFormat="1" ht="12.75"/>
    <row r="368" s="8" customFormat="1" ht="12.75"/>
    <row r="369" s="8" customFormat="1" ht="12.75"/>
    <row r="370" s="8" customFormat="1" ht="12.75"/>
    <row r="371" s="8" customFormat="1" ht="12.75"/>
    <row r="372" s="8" customFormat="1" ht="12.75"/>
    <row r="373" s="8" customFormat="1" ht="12.75"/>
    <row r="374" s="8" customFormat="1" ht="12.75"/>
    <row r="375" s="8" customFormat="1" ht="12.75"/>
    <row r="376" s="8" customFormat="1" ht="12.75"/>
    <row r="377" s="8" customFormat="1" ht="12.75"/>
    <row r="378" s="8" customFormat="1" ht="12.75"/>
    <row r="379" s="8" customFormat="1" ht="12.75"/>
    <row r="380" s="8" customFormat="1" ht="12.75"/>
    <row r="381" s="8" customFormat="1" ht="12.75"/>
    <row r="382" s="8" customFormat="1" ht="12.75"/>
    <row r="383" s="8" customFormat="1" ht="12.75"/>
    <row r="384" s="8" customFormat="1" ht="12.75"/>
    <row r="385" s="8" customFormat="1" ht="12.75"/>
    <row r="386" s="8" customFormat="1" ht="12.75"/>
    <row r="387" s="8" customFormat="1" ht="12.75"/>
    <row r="388" s="8" customFormat="1" ht="12.75"/>
    <row r="389" s="8" customFormat="1" ht="12.75"/>
    <row r="390" s="8" customFormat="1" ht="12.75"/>
    <row r="391" s="8" customFormat="1" ht="12.75"/>
    <row r="392" s="8" customFormat="1" ht="12.75"/>
    <row r="393" s="8" customFormat="1" ht="12.75"/>
    <row r="394" s="8" customFormat="1" ht="12.75"/>
    <row r="395" s="8" customFormat="1" ht="12.75"/>
    <row r="396" s="8" customFormat="1" ht="12.75"/>
    <row r="397" s="8" customFormat="1" ht="12.75"/>
    <row r="398" s="8" customFormat="1" ht="12.75"/>
    <row r="399" s="8" customFormat="1" ht="12.75"/>
    <row r="400" s="8" customFormat="1" ht="12.75"/>
    <row r="401" s="8" customFormat="1" ht="12.75"/>
    <row r="402" s="8" customFormat="1" ht="12.75"/>
    <row r="403" s="8" customFormat="1" ht="12.75"/>
    <row r="404" s="8" customFormat="1" ht="12.75"/>
    <row r="405" s="8" customFormat="1" ht="12.75"/>
    <row r="406" s="8" customFormat="1" ht="12.75"/>
    <row r="407" s="8" customFormat="1" ht="12.75"/>
    <row r="408" s="8" customFormat="1" ht="12.75"/>
    <row r="409" s="8" customFormat="1" ht="12.75"/>
    <row r="410" s="8" customFormat="1" ht="12.75"/>
    <row r="411" s="8" customFormat="1" ht="12.75"/>
    <row r="412" s="8" customFormat="1" ht="12.75"/>
    <row r="413" s="8" customFormat="1" ht="12.75"/>
    <row r="414" s="8" customFormat="1" ht="12.75"/>
    <row r="415" s="8" customFormat="1" ht="12.75"/>
    <row r="416" s="8" customFormat="1" ht="12.75"/>
    <row r="417" s="8" customFormat="1" ht="12.75"/>
    <row r="418" s="8" customFormat="1" ht="12.75"/>
    <row r="419" s="8" customFormat="1" ht="12.75"/>
    <row r="420" s="8" customFormat="1" ht="12.75"/>
    <row r="421" s="8" customFormat="1" ht="12.75"/>
    <row r="422" s="8" customFormat="1" ht="12.75"/>
    <row r="423" s="8" customFormat="1" ht="12.75"/>
    <row r="424" s="8" customFormat="1" ht="12.75"/>
    <row r="425" s="8" customFormat="1" ht="12.75"/>
    <row r="426" s="8" customFormat="1" ht="12.75"/>
    <row r="427" s="8" customFormat="1" ht="12.75"/>
    <row r="428" s="8" customFormat="1" ht="12.75"/>
    <row r="429" s="8" customFormat="1" ht="12.75"/>
    <row r="430" s="8" customFormat="1" ht="12.75"/>
    <row r="431" s="8" customFormat="1" ht="12.75"/>
    <row r="432" s="8" customFormat="1" ht="12.75"/>
    <row r="433" s="8" customFormat="1" ht="12.75"/>
    <row r="434" s="8" customFormat="1" ht="12.75"/>
    <row r="435" s="8" customFormat="1" ht="12.75"/>
    <row r="436" s="8" customFormat="1" ht="12.75"/>
    <row r="437" s="8" customFormat="1" ht="12.75"/>
    <row r="438" s="8" customFormat="1" ht="12.75"/>
    <row r="439" s="8" customFormat="1" ht="12.75"/>
    <row r="440" s="8" customFormat="1" ht="12.75"/>
    <row r="441" s="8" customFormat="1" ht="12.75"/>
    <row r="442" s="8" customFormat="1" ht="12.75"/>
    <row r="443" s="8" customFormat="1" ht="12.75"/>
    <row r="444" s="8" customFormat="1" ht="12.75"/>
    <row r="445" s="8" customFormat="1" ht="12.75"/>
    <row r="446" s="8" customFormat="1" ht="12.75"/>
    <row r="447" s="8" customFormat="1" ht="12.75"/>
    <row r="448" s="8" customFormat="1" ht="12.75"/>
    <row r="449" s="8" customFormat="1" ht="12.75"/>
    <row r="450" s="8" customFormat="1" ht="12.75"/>
    <row r="451" s="8" customFormat="1" ht="12.75"/>
    <row r="452" s="8" customFormat="1" ht="12.75"/>
    <row r="453" s="8" customFormat="1" ht="12.75"/>
    <row r="454" s="8" customFormat="1" ht="12.75"/>
    <row r="455" s="8" customFormat="1" ht="12.75"/>
    <row r="456" s="8" customFormat="1" ht="12.75"/>
    <row r="457" s="8" customFormat="1" ht="12.75"/>
    <row r="458" s="8" customFormat="1" ht="12.75"/>
    <row r="459" s="8" customFormat="1" ht="12.75"/>
    <row r="460" s="8" customFormat="1" ht="12.75"/>
    <row r="461" s="8" customFormat="1" ht="12.75"/>
    <row r="462" s="8" customFormat="1" ht="12.75"/>
    <row r="463" s="8" customFormat="1" ht="12.75"/>
    <row r="464" s="8" customFormat="1" ht="12.75"/>
    <row r="465" s="8" customFormat="1" ht="12.75"/>
    <row r="466" s="8" customFormat="1" ht="12.75"/>
    <row r="467" s="8" customFormat="1" ht="12.75"/>
    <row r="468" s="8" customFormat="1" ht="12.75"/>
    <row r="469" s="8" customFormat="1" ht="12.75"/>
    <row r="470" s="8" customFormat="1" ht="12.75"/>
    <row r="471" s="8" customFormat="1" ht="12.75"/>
    <row r="472" s="8" customFormat="1" ht="12.75"/>
    <row r="473" s="8" customFormat="1" ht="12.75"/>
    <row r="474" s="8" customFormat="1" ht="12.75"/>
    <row r="475" s="8" customFormat="1" ht="12.75"/>
    <row r="476" s="8" customFormat="1" ht="12.75"/>
    <row r="477" s="8" customFormat="1" ht="12.75"/>
    <row r="478" s="8" customFormat="1" ht="12.75"/>
    <row r="479" s="8" customFormat="1" ht="12.75"/>
    <row r="480" s="8" customFormat="1" ht="12.75"/>
    <row r="481" s="8" customFormat="1" ht="12.75"/>
    <row r="482" s="8" customFormat="1" ht="12.75"/>
    <row r="483" s="8" customFormat="1" ht="12.75"/>
    <row r="484" s="8" customFormat="1" ht="12.75"/>
    <row r="485" s="8" customFormat="1" ht="12.75"/>
    <row r="486" s="8" customFormat="1" ht="12.75"/>
    <row r="487" s="8" customFormat="1" ht="12.75"/>
    <row r="488" s="8" customFormat="1" ht="12.75"/>
    <row r="489" s="8" customFormat="1" ht="12.75"/>
    <row r="490" s="8" customFormat="1" ht="12.75"/>
    <row r="491" s="8" customFormat="1" ht="12.75"/>
    <row r="492" s="8" customFormat="1" ht="12.75"/>
    <row r="493" s="8" customFormat="1" ht="12.75"/>
    <row r="494" s="8" customFormat="1" ht="12.75"/>
    <row r="495" s="8" customFormat="1" ht="12.75"/>
    <row r="496" s="8" customFormat="1" ht="12.75"/>
    <row r="497" s="8" customFormat="1" ht="12.75"/>
    <row r="498" s="8" customFormat="1" ht="12.75"/>
    <row r="499" s="8" customFormat="1" ht="12.75"/>
    <row r="500" s="8" customFormat="1" ht="12.75"/>
    <row r="501" s="8" customFormat="1" ht="12.75"/>
    <row r="502" s="8" customFormat="1" ht="12.75"/>
    <row r="503" s="8" customFormat="1" ht="12.75"/>
    <row r="504" s="8" customFormat="1" ht="12.75"/>
    <row r="505" s="8" customFormat="1" ht="12.75"/>
    <row r="506" s="8" customFormat="1" ht="12.75"/>
    <row r="507" s="8" customFormat="1" ht="12.75"/>
    <row r="508" s="8" customFormat="1" ht="12.75"/>
    <row r="509" s="8" customFormat="1" ht="12.75"/>
    <row r="510" s="8" customFormat="1" ht="12.75"/>
    <row r="511" s="8" customFormat="1" ht="12.75"/>
    <row r="512" s="8" customFormat="1" ht="12.75"/>
    <row r="513" s="8" customFormat="1" ht="12.75"/>
    <row r="514" s="8" customFormat="1" ht="12.75"/>
    <row r="515" s="8" customFormat="1" ht="12.75"/>
    <row r="516" s="8" customFormat="1" ht="12.75"/>
    <row r="517" s="8" customFormat="1" ht="12.75"/>
    <row r="518" s="8" customFormat="1" ht="12.75"/>
    <row r="519" s="8" customFormat="1" ht="12.75"/>
    <row r="520" s="8" customFormat="1" ht="12.75"/>
    <row r="521" s="8" customFormat="1" ht="12.75"/>
    <row r="522" s="8" customFormat="1" ht="12.75"/>
    <row r="523" s="8" customFormat="1" ht="12.75"/>
    <row r="524" s="8" customFormat="1" ht="12.75"/>
    <row r="525" s="8" customFormat="1" ht="12.75"/>
    <row r="526" s="8" customFormat="1" ht="12.75"/>
    <row r="527" s="8" customFormat="1" ht="12.75"/>
    <row r="528" s="8" customFormat="1" ht="12.75"/>
    <row r="529" s="8" customFormat="1" ht="12.75"/>
    <row r="530" s="8" customFormat="1" ht="12.75"/>
    <row r="531" s="8" customFormat="1" ht="12.75"/>
    <row r="532" s="8" customFormat="1" ht="12.75"/>
    <row r="533" s="8" customFormat="1" ht="12.75"/>
    <row r="534" s="8" customFormat="1" ht="12.75"/>
    <row r="535" s="8" customFormat="1" ht="12.75"/>
    <row r="536" s="8" customFormat="1" ht="12.75"/>
    <row r="537" s="8" customFormat="1" ht="12.75"/>
    <row r="538" s="8" customFormat="1" ht="12.75"/>
    <row r="539" s="8" customFormat="1" ht="12.75"/>
    <row r="540" s="8" customFormat="1" ht="12.75"/>
    <row r="541" s="8" customFormat="1" ht="12.75"/>
    <row r="542" s="8" customFormat="1" ht="12.75"/>
    <row r="543" s="8" customFormat="1" ht="12.75"/>
    <row r="544" s="8" customFormat="1" ht="12.75"/>
    <row r="545" s="8" customFormat="1" ht="12.75"/>
    <row r="546" s="8" customFormat="1" ht="12.75"/>
    <row r="547" s="8" customFormat="1" ht="12.75"/>
    <row r="548" s="8" customFormat="1" ht="12.75"/>
    <row r="549" s="8" customFormat="1" ht="12.75"/>
    <row r="550" s="8" customFormat="1" ht="12.75"/>
    <row r="551" s="8" customFormat="1" ht="12.75"/>
    <row r="552" s="8" customFormat="1" ht="12.75"/>
    <row r="553" s="8" customFormat="1" ht="12.75"/>
    <row r="554" s="8" customFormat="1" ht="12.75"/>
    <row r="555" s="8" customFormat="1" ht="12.75"/>
    <row r="556" s="8" customFormat="1" ht="12.75"/>
    <row r="557" s="8" customFormat="1" ht="12.75"/>
    <row r="558" s="8" customFormat="1" ht="12.75"/>
    <row r="559" s="8" customFormat="1" ht="12.75"/>
    <row r="560" s="8" customFormat="1" ht="12.75"/>
    <row r="561" s="8" customFormat="1" ht="12.75"/>
    <row r="562" s="8" customFormat="1" ht="12.75"/>
    <row r="563" s="8" customFormat="1" ht="12.75"/>
    <row r="564" s="8" customFormat="1" ht="12.75"/>
    <row r="565" s="8" customFormat="1" ht="12.75"/>
    <row r="566" s="8" customFormat="1" ht="12.75"/>
    <row r="567" s="8" customFormat="1" ht="12.75"/>
    <row r="568" s="8" customFormat="1" ht="12.75"/>
    <row r="569" s="8" customFormat="1" ht="12.75"/>
    <row r="570" s="8" customFormat="1" ht="12.75"/>
    <row r="571" s="8" customFormat="1" ht="12.75"/>
    <row r="572" s="8" customFormat="1" ht="12.75"/>
    <row r="573" s="8" customFormat="1" ht="12.75"/>
    <row r="574" s="8" customFormat="1" ht="12.75"/>
    <row r="575" s="8" customFormat="1" ht="12.75"/>
    <row r="576" s="8" customFormat="1" ht="12.75"/>
    <row r="577" s="8" customFormat="1" ht="12.75"/>
    <row r="578" s="8" customFormat="1" ht="12.75"/>
    <row r="579" s="8" customFormat="1" ht="12.75"/>
    <row r="580" s="8" customFormat="1" ht="12.75"/>
    <row r="581" s="8" customFormat="1" ht="12.75"/>
    <row r="582" s="8" customFormat="1" ht="12.75"/>
    <row r="583" s="8" customFormat="1" ht="12.75"/>
    <row r="584" s="8" customFormat="1" ht="12.75"/>
    <row r="585" s="8" customFormat="1" ht="12.75"/>
    <row r="586" s="8" customFormat="1" ht="12.75"/>
    <row r="587" s="8" customFormat="1" ht="12.75"/>
    <row r="588" s="8" customFormat="1" ht="12.75"/>
    <row r="589" s="8" customFormat="1" ht="12.75"/>
    <row r="590" s="8" customFormat="1" ht="12.75"/>
    <row r="591" s="8" customFormat="1" ht="12.75"/>
    <row r="592" s="8" customFormat="1" ht="12.75"/>
    <row r="593" s="8" customFormat="1" ht="12.75"/>
    <row r="594" s="8" customFormat="1" ht="12.75"/>
    <row r="595" s="8" customFormat="1" ht="12.75"/>
    <row r="596" s="8" customFormat="1" ht="12.75"/>
    <row r="597" s="8" customFormat="1" ht="12.75"/>
    <row r="598" s="8" customFormat="1" ht="12.75"/>
    <row r="599" s="8" customFormat="1" ht="12.75"/>
    <row r="600" s="8" customFormat="1" ht="12.75"/>
    <row r="601" s="8" customFormat="1" ht="12.75"/>
    <row r="602" s="8" customFormat="1" ht="12.75"/>
    <row r="603" s="8" customFormat="1" ht="12.75"/>
    <row r="604" s="8" customFormat="1" ht="12.75"/>
    <row r="605" s="8" customFormat="1" ht="12.75"/>
    <row r="606" s="8" customFormat="1" ht="12.75"/>
    <row r="607" s="8" customFormat="1" ht="12.75"/>
    <row r="608" s="8" customFormat="1" ht="12.75"/>
    <row r="609" s="8" customFormat="1" ht="12.75"/>
    <row r="610" s="8" customFormat="1" ht="12.75"/>
    <row r="611" s="8" customFormat="1" ht="12.75"/>
    <row r="612" s="8" customFormat="1" ht="12.75"/>
    <row r="613" s="8" customFormat="1" ht="12.75"/>
    <row r="614" s="8" customFormat="1" ht="12.75"/>
    <row r="615" s="8" customFormat="1" ht="12.75"/>
    <row r="616" s="8" customFormat="1" ht="12.75"/>
    <row r="617" s="8" customFormat="1" ht="12.75"/>
    <row r="618" s="8" customFormat="1" ht="12.75"/>
    <row r="619" s="8" customFormat="1" ht="12.75"/>
    <row r="620" s="8" customFormat="1" ht="12.75"/>
    <row r="621" s="8" customFormat="1" ht="12.75"/>
    <row r="622" s="8" customFormat="1" ht="12.75"/>
    <row r="623" s="8" customFormat="1" ht="12.75"/>
    <row r="624" s="8" customFormat="1" ht="12.75"/>
    <row r="625" s="8" customFormat="1" ht="12.75"/>
    <row r="626" s="8" customFormat="1" ht="12.75"/>
    <row r="627" s="8" customFormat="1" ht="12.75"/>
    <row r="628" s="8" customFormat="1" ht="12.75"/>
    <row r="629" s="8" customFormat="1" ht="12.75"/>
    <row r="630" s="8" customFormat="1" ht="12.75"/>
    <row r="631" s="8" customFormat="1" ht="12.75"/>
    <row r="632" s="8" customFormat="1" ht="12.75"/>
    <row r="633" s="8" customFormat="1" ht="12.75"/>
    <row r="634" s="8" customFormat="1" ht="12.75"/>
    <row r="635" s="8" customFormat="1" ht="12.75"/>
    <row r="636" s="8" customFormat="1" ht="12.75"/>
    <row r="637" s="8" customFormat="1" ht="12.75"/>
    <row r="638" s="8" customFormat="1" ht="12.75"/>
    <row r="639" s="8" customFormat="1" ht="12.75"/>
    <row r="640" s="8" customFormat="1" ht="12.75"/>
    <row r="641" s="8" customFormat="1" ht="12.75"/>
    <row r="642" s="8" customFormat="1" ht="12.75"/>
    <row r="643" s="8" customFormat="1" ht="12.75"/>
    <row r="644" s="8" customFormat="1" ht="12.75"/>
    <row r="645" s="8" customFormat="1" ht="12.75"/>
    <row r="646" s="8" customFormat="1" ht="12.75"/>
    <row r="647" s="8" customFormat="1" ht="12.75"/>
    <row r="648" s="8" customFormat="1" ht="12.75"/>
    <row r="649" s="8" customFormat="1" ht="12.75"/>
    <row r="650" s="8" customFormat="1" ht="12.75"/>
    <row r="651" s="8" customFormat="1" ht="12.75"/>
    <row r="652" s="8" customFormat="1" ht="12.75"/>
    <row r="653" s="8" customFormat="1" ht="12.75"/>
    <row r="654" s="8" customFormat="1" ht="12.75"/>
    <row r="655" s="8" customFormat="1" ht="12.75"/>
    <row r="656" s="8" customFormat="1" ht="12.75"/>
    <row r="657" s="8" customFormat="1" ht="12.75"/>
    <row r="658" s="8" customFormat="1" ht="12.75"/>
    <row r="659" s="8" customFormat="1" ht="12.75"/>
    <row r="660" s="8" customFormat="1" ht="12.75"/>
    <row r="661" s="8" customFormat="1" ht="12.75"/>
    <row r="662" s="8" customFormat="1" ht="12.75"/>
    <row r="663" s="8" customFormat="1" ht="12.75"/>
    <row r="664" s="8" customFormat="1" ht="12.75"/>
    <row r="665" s="8" customFormat="1" ht="12.75"/>
    <row r="666" s="8" customFormat="1" ht="12.75"/>
    <row r="667" s="8" customFormat="1" ht="12.75"/>
    <row r="668" s="8" customFormat="1" ht="12.75"/>
    <row r="669" s="8" customFormat="1" ht="12.75"/>
    <row r="670" s="8" customFormat="1" ht="12.75"/>
    <row r="671" s="8" customFormat="1" ht="12.75"/>
    <row r="672" s="8" customFormat="1" ht="12.75"/>
    <row r="673" s="8" customFormat="1" ht="12.75"/>
    <row r="674" s="8" customFormat="1" ht="12.75"/>
    <row r="675" s="8" customFormat="1" ht="12.75"/>
    <row r="676" s="8" customFormat="1" ht="12.75"/>
    <row r="677" s="8" customFormat="1" ht="12.75"/>
    <row r="678" s="8" customFormat="1" ht="12.75"/>
    <row r="679" s="8" customFormat="1" ht="12.75"/>
    <row r="680" s="8" customFormat="1" ht="12.75"/>
    <row r="681" s="8" customFormat="1" ht="12.75"/>
    <row r="682" s="8" customFormat="1" ht="12.75"/>
    <row r="683" s="8" customFormat="1" ht="12.75"/>
    <row r="684" s="8" customFormat="1" ht="12.75"/>
    <row r="685" s="8" customFormat="1" ht="12.75"/>
    <row r="686" s="8" customFormat="1" ht="12.75"/>
    <row r="687" s="8" customFormat="1" ht="12.75"/>
    <row r="688" s="8" customFormat="1" ht="12.75"/>
    <row r="689" s="8" customFormat="1" ht="12.75"/>
    <row r="690" s="8" customFormat="1" ht="12.75"/>
    <row r="691" s="8" customFormat="1" ht="12.75"/>
    <row r="692" s="8" customFormat="1" ht="12.75"/>
    <row r="693" s="8" customFormat="1" ht="12.75"/>
    <row r="694" s="8" customFormat="1" ht="12.75"/>
    <row r="695" s="8" customFormat="1" ht="12.75"/>
    <row r="696" s="8" customFormat="1" ht="12.75"/>
    <row r="697" s="8" customFormat="1" ht="12.75"/>
    <row r="698" s="8" customFormat="1" ht="12.75"/>
    <row r="699" s="8" customFormat="1" ht="12.75"/>
    <row r="700" s="8" customFormat="1" ht="12.75"/>
    <row r="701" s="8" customFormat="1" ht="12.75"/>
    <row r="702" s="8" customFormat="1" ht="12.75"/>
    <row r="703" s="8" customFormat="1" ht="12.75"/>
    <row r="704" s="8" customFormat="1" ht="12.75"/>
    <row r="705" s="8" customFormat="1" ht="12.75"/>
    <row r="706" s="8" customFormat="1" ht="12.75"/>
    <row r="707" s="8" customFormat="1" ht="12.75"/>
    <row r="708" s="8" customFormat="1" ht="12.75"/>
    <row r="709" s="8" customFormat="1" ht="12.75"/>
    <row r="710" s="8" customFormat="1" ht="12.75"/>
    <row r="711" s="8" customFormat="1" ht="12.75"/>
    <row r="712" s="8" customFormat="1" ht="12.75"/>
    <row r="713" s="8" customFormat="1" ht="12.75"/>
    <row r="714" s="8" customFormat="1" ht="12.75"/>
    <row r="715" s="8" customFormat="1" ht="12.75"/>
    <row r="716" s="8" customFormat="1" ht="12.75"/>
    <row r="717" s="8" customFormat="1" ht="12.75"/>
    <row r="718" s="8" customFormat="1" ht="12.75"/>
    <row r="719" s="8" customFormat="1" ht="12.75"/>
    <row r="720" s="8" customFormat="1" ht="12.75"/>
    <row r="721" s="8" customFormat="1" ht="12.75"/>
    <row r="722" s="8" customFormat="1" ht="12.75"/>
    <row r="723" s="8" customFormat="1" ht="12.75"/>
    <row r="724" s="8" customFormat="1" ht="12.75"/>
    <row r="725" s="8" customFormat="1" ht="12.75"/>
    <row r="726" s="8" customFormat="1" ht="12.75"/>
    <row r="727" s="8" customFormat="1" ht="12.75"/>
    <row r="728" s="8" customFormat="1" ht="12.75"/>
    <row r="729" s="8" customFormat="1" ht="12.75"/>
    <row r="730" s="8" customFormat="1" ht="12.75"/>
    <row r="731" s="8" customFormat="1" ht="12.75"/>
    <row r="732" s="8" customFormat="1" ht="12.75"/>
    <row r="733" s="8" customFormat="1" ht="12.75"/>
    <row r="734" s="8" customFormat="1" ht="12.75"/>
    <row r="735" s="8" customFormat="1" ht="12.75"/>
    <row r="736" s="8" customFormat="1" ht="12.75"/>
    <row r="737" s="8" customFormat="1" ht="12.75"/>
    <row r="738" s="8" customFormat="1" ht="12.75"/>
    <row r="739" s="8" customFormat="1" ht="12.75"/>
    <row r="740" s="8" customFormat="1" ht="12.75"/>
    <row r="741" s="8" customFormat="1" ht="12.75"/>
    <row r="742" s="8" customFormat="1" ht="12.75"/>
    <row r="743" s="8" customFormat="1" ht="12.75"/>
    <row r="744" s="8" customFormat="1" ht="12.75"/>
    <row r="745" s="8" customFormat="1" ht="12.75"/>
    <row r="746" s="8" customFormat="1" ht="12.75"/>
    <row r="747" s="8" customFormat="1" ht="12.75"/>
    <row r="748" s="8" customFormat="1" ht="12.75"/>
    <row r="749" s="8" customFormat="1" ht="12.75"/>
    <row r="750" s="8" customFormat="1" ht="12.75"/>
    <row r="751" s="8" customFormat="1" ht="12.75"/>
    <row r="752" s="8" customFormat="1" ht="12.75"/>
    <row r="753" s="8" customFormat="1" ht="12.75"/>
    <row r="754" s="8" customFormat="1" ht="12.75"/>
    <row r="755" s="8" customFormat="1" ht="12.75"/>
    <row r="756" s="8" customFormat="1" ht="12.75"/>
    <row r="757" s="8" customFormat="1" ht="12.75"/>
    <row r="758" s="8" customFormat="1" ht="12.75"/>
    <row r="759" s="8" customFormat="1" ht="12.75"/>
    <row r="760" s="8" customFormat="1" ht="12.75"/>
    <row r="761" s="8" customFormat="1" ht="12.75"/>
    <row r="762" s="8" customFormat="1" ht="12.75"/>
    <row r="763" s="8" customFormat="1" ht="12.75"/>
    <row r="764" s="8" customFormat="1" ht="12.75"/>
    <row r="765" s="8" customFormat="1" ht="12.75"/>
    <row r="766" s="8" customFormat="1" ht="12.75"/>
    <row r="767" s="8" customFormat="1" ht="12.75"/>
    <row r="768" s="8" customFormat="1" ht="12.75"/>
    <row r="769" s="8" customFormat="1" ht="12.75"/>
    <row r="770" s="8" customFormat="1" ht="12.75"/>
    <row r="771" s="8" customFormat="1" ht="12.75"/>
    <row r="772" s="8" customFormat="1" ht="12.75"/>
    <row r="773" s="8" customFormat="1" ht="12.75"/>
    <row r="774" s="8" customFormat="1" ht="12.75"/>
    <row r="775" s="8" customFormat="1" ht="12.75"/>
    <row r="776" s="8" customFormat="1" ht="12.75"/>
    <row r="777" s="8" customFormat="1" ht="12.75"/>
    <row r="778" s="8" customFormat="1" ht="12.75"/>
    <row r="779" s="8" customFormat="1" ht="12.75"/>
    <row r="780" s="8" customFormat="1" ht="12.75"/>
    <row r="781" s="8" customFormat="1" ht="12.75"/>
    <row r="782" s="8" customFormat="1" ht="12.75"/>
    <row r="783" s="8" customFormat="1" ht="12.75"/>
    <row r="784" s="8" customFormat="1" ht="12.75"/>
    <row r="785" s="8" customFormat="1" ht="12.75"/>
    <row r="786" s="8" customFormat="1" ht="12.75"/>
    <row r="787" s="8" customFormat="1" ht="12.75"/>
    <row r="788" s="8" customFormat="1" ht="12.75"/>
    <row r="789" s="8" customFormat="1" ht="12.75"/>
    <row r="790" s="8" customFormat="1" ht="12.75"/>
    <row r="791" s="8" customFormat="1" ht="12.75"/>
    <row r="792" s="8" customFormat="1" ht="12.75"/>
    <row r="793" s="8" customFormat="1" ht="12.75"/>
    <row r="794" s="8" customFormat="1" ht="12.75"/>
    <row r="795" s="8" customFormat="1" ht="12.75"/>
    <row r="796" s="8" customFormat="1" ht="12.75"/>
    <row r="797" s="8" customFormat="1" ht="12.75"/>
    <row r="798" s="8" customFormat="1" ht="12.75"/>
    <row r="799" s="8" customFormat="1" ht="12.75"/>
    <row r="800" s="8" customFormat="1" ht="12.75"/>
    <row r="801" s="8" customFormat="1" ht="12.75"/>
    <row r="802" s="8" customFormat="1" ht="12.75"/>
    <row r="803" s="8" customFormat="1" ht="12.75"/>
    <row r="804" s="8" customFormat="1" ht="12.75"/>
    <row r="805" s="8" customFormat="1" ht="12.75"/>
    <row r="806" s="8" customFormat="1" ht="12.75"/>
    <row r="807" s="8" customFormat="1" ht="12.75"/>
    <row r="808" s="8" customFormat="1" ht="12.75"/>
    <row r="809" s="8" customFormat="1" ht="12.75"/>
    <row r="810" s="8" customFormat="1" ht="12.75"/>
    <row r="811" s="8" customFormat="1" ht="12.75"/>
    <row r="812" s="8" customFormat="1" ht="12.75"/>
    <row r="813" s="8" customFormat="1" ht="12.75"/>
    <row r="814" s="8" customFormat="1" ht="12.75"/>
    <row r="815" s="8" customFormat="1" ht="12.75"/>
    <row r="816" s="8" customFormat="1" ht="12.75"/>
    <row r="817" s="8" customFormat="1" ht="12.75"/>
    <row r="818" s="8" customFormat="1" ht="12.75"/>
    <row r="819" s="8" customFormat="1" ht="12.75"/>
    <row r="820" s="8" customFormat="1" ht="12.75"/>
    <row r="821" s="8" customFormat="1" ht="12.75"/>
    <row r="822" s="8" customFormat="1" ht="12.75"/>
    <row r="823" s="8" customFormat="1" ht="12.75"/>
    <row r="824" s="8" customFormat="1" ht="12.75"/>
    <row r="825" s="8" customFormat="1" ht="12.75"/>
    <row r="826" s="8" customFormat="1" ht="12.75"/>
    <row r="827" s="8" customFormat="1" ht="12.75"/>
    <row r="828" s="8" customFormat="1" ht="12.75"/>
    <row r="829" s="8" customFormat="1" ht="12.75"/>
    <row r="830" s="8" customFormat="1" ht="12.75"/>
    <row r="831" s="8" customFormat="1" ht="12.75"/>
    <row r="832" s="8" customFormat="1" ht="12.75"/>
    <row r="833" s="8" customFormat="1" ht="12.75"/>
    <row r="834" s="8" customFormat="1" ht="12.75"/>
    <row r="835" s="8" customFormat="1" ht="12.75"/>
    <row r="836" s="8" customFormat="1" ht="12.75"/>
    <row r="837" s="8" customFormat="1" ht="12.75"/>
    <row r="838" s="8" customFormat="1" ht="12.75"/>
    <row r="839" s="8" customFormat="1" ht="12.75"/>
    <row r="840" s="8" customFormat="1" ht="12.75"/>
    <row r="841" s="8" customFormat="1" ht="12.75"/>
    <row r="842" s="8" customFormat="1" ht="12.75"/>
    <row r="843" s="8" customFormat="1" ht="12.75"/>
    <row r="844" s="8" customFormat="1" ht="12.75"/>
    <row r="845" s="8" customFormat="1" ht="12.75"/>
    <row r="846" s="8" customFormat="1" ht="12.75"/>
    <row r="847" s="8" customFormat="1" ht="12.75"/>
    <row r="848" s="8" customFormat="1" ht="12.75"/>
    <row r="849" s="8" customFormat="1" ht="12.75"/>
    <row r="850" s="8" customFormat="1" ht="12.75"/>
    <row r="851" s="8" customFormat="1" ht="12.75"/>
    <row r="852" s="8" customFormat="1" ht="12.75"/>
    <row r="853" s="8" customFormat="1" ht="12.75"/>
    <row r="854" s="8" customFormat="1" ht="12.75"/>
    <row r="855" s="8" customFormat="1" ht="12.75"/>
    <row r="856" s="8" customFormat="1" ht="12.75"/>
    <row r="857" s="8" customFormat="1" ht="12.75"/>
    <row r="858" s="8" customFormat="1" ht="12.75"/>
    <row r="859" s="8" customFormat="1" ht="12.75"/>
    <row r="860" s="8" customFormat="1" ht="12.75"/>
    <row r="861" s="8" customFormat="1" ht="12.75"/>
    <row r="862" s="8" customFormat="1" ht="12.75"/>
    <row r="863" s="8" customFormat="1" ht="12.75"/>
    <row r="864" s="8" customFormat="1" ht="12.75"/>
    <row r="865" s="8" customFormat="1" ht="12.75"/>
    <row r="866" s="8" customFormat="1" ht="12.75"/>
    <row r="867" s="8" customFormat="1" ht="12.75"/>
    <row r="868" s="8" customFormat="1" ht="12.75"/>
    <row r="869" s="8" customFormat="1" ht="12.75"/>
    <row r="870" s="8" customFormat="1" ht="12.75"/>
    <row r="871" s="8" customFormat="1" ht="12.75"/>
    <row r="872" s="8" customFormat="1" ht="12.75"/>
    <row r="873" s="8" customFormat="1" ht="12.75"/>
    <row r="874" s="8" customFormat="1" ht="12.75"/>
    <row r="875" s="8" customFormat="1" ht="12.75"/>
    <row r="876" s="8" customFormat="1" ht="12.75"/>
    <row r="877" s="8" customFormat="1" ht="12.75"/>
    <row r="878" s="8" customFormat="1" ht="12.75"/>
    <row r="879" s="8" customFormat="1" ht="12.75"/>
    <row r="880" s="8" customFormat="1" ht="12.75"/>
    <row r="881" s="8" customFormat="1" ht="12.75"/>
    <row r="882" s="8" customFormat="1" ht="12.75"/>
    <row r="883" s="8" customFormat="1" ht="12.75"/>
    <row r="884" s="8" customFormat="1" ht="12.75"/>
    <row r="885" s="8" customFormat="1" ht="12.75"/>
    <row r="886" s="8" customFormat="1" ht="12.75"/>
    <row r="887" s="8" customFormat="1" ht="12.75"/>
    <row r="888" s="8" customFormat="1" ht="12.75"/>
    <row r="889" s="8" customFormat="1" ht="12.75"/>
    <row r="890" s="8" customFormat="1" ht="12.75"/>
    <row r="891" s="8" customFormat="1" ht="12.75"/>
    <row r="892" s="8" customFormat="1" ht="12.75"/>
    <row r="893" s="8" customFormat="1" ht="12.75"/>
    <row r="894" s="8" customFormat="1" ht="12.75"/>
    <row r="895" s="8" customFormat="1" ht="12.75"/>
    <row r="896" s="8" customFormat="1" ht="12.75"/>
    <row r="897" s="8" customFormat="1" ht="12.75"/>
    <row r="898" s="8" customFormat="1" ht="12.75"/>
    <row r="899" s="8" customFormat="1" ht="12.75"/>
    <row r="900" s="8" customFormat="1" ht="12.75"/>
    <row r="901" s="8" customFormat="1" ht="12.75"/>
    <row r="902" s="8" customFormat="1" ht="12.75"/>
    <row r="903" s="8" customFormat="1" ht="12.75"/>
    <row r="904" s="8" customFormat="1" ht="12.75"/>
    <row r="905" s="8" customFormat="1" ht="12.75"/>
    <row r="906" s="8" customFormat="1" ht="12.75"/>
    <row r="907" s="8" customFormat="1" ht="12.75"/>
    <row r="908" s="8" customFormat="1" ht="12.75"/>
    <row r="909" s="8" customFormat="1" ht="12.75"/>
    <row r="910" s="8" customFormat="1" ht="12.75"/>
    <row r="911" s="8" customFormat="1" ht="12.75"/>
    <row r="912" s="8" customFormat="1" ht="12.75"/>
    <row r="913" s="8" customFormat="1" ht="12.75"/>
    <row r="914" s="8" customFormat="1" ht="12.75"/>
    <row r="915" s="8" customFormat="1" ht="12.75"/>
    <row r="916" s="8" customFormat="1" ht="12.75"/>
    <row r="917" s="8" customFormat="1" ht="12.75"/>
    <row r="918" s="8" customFormat="1" ht="12.75"/>
    <row r="919" s="8" customFormat="1" ht="12.75"/>
    <row r="920" s="8" customFormat="1" ht="12.75"/>
    <row r="921" s="8" customFormat="1" ht="12.75"/>
    <row r="922" s="8" customFormat="1" ht="12.75"/>
    <row r="923" s="8" customFormat="1" ht="12.75"/>
    <row r="924" s="8" customFormat="1" ht="12.75"/>
    <row r="925" s="8" customFormat="1" ht="12.75"/>
    <row r="926" s="8" customFormat="1" ht="12.75"/>
    <row r="927" s="8" customFormat="1" ht="12.75"/>
    <row r="928" s="8" customFormat="1" ht="12.75"/>
    <row r="929" s="8" customFormat="1" ht="12.75"/>
    <row r="930" s="8" customFormat="1" ht="12.75"/>
    <row r="931" s="8" customFormat="1" ht="12.75"/>
    <row r="932" s="8" customFormat="1" ht="12.75"/>
    <row r="933" s="8" customFormat="1" ht="12.75"/>
    <row r="934" s="8" customFormat="1" ht="12.75"/>
    <row r="935" s="8" customFormat="1" ht="12.75"/>
    <row r="936" s="8" customFormat="1" ht="12.75"/>
    <row r="937" s="8" customFormat="1" ht="12.75"/>
    <row r="938" s="8" customFormat="1" ht="12.75"/>
    <row r="939" s="8" customFormat="1" ht="12.75"/>
    <row r="940" s="8" customFormat="1" ht="12.75"/>
    <row r="941" s="8" customFormat="1" ht="12.75"/>
    <row r="942" s="8" customFormat="1" ht="12.75"/>
    <row r="943" s="8" customFormat="1" ht="12.75"/>
    <row r="944" s="8" customFormat="1" ht="12.75"/>
    <row r="945" s="8" customFormat="1" ht="12.75"/>
    <row r="946" s="8" customFormat="1" ht="12.75"/>
    <row r="947" s="8" customFormat="1" ht="12.75"/>
    <row r="948" s="8" customFormat="1" ht="12.75"/>
    <row r="949" s="8" customFormat="1" ht="12.75"/>
    <row r="950" s="8" customFormat="1" ht="12.75"/>
    <row r="951" s="8" customFormat="1" ht="12.75"/>
    <row r="952" s="8" customFormat="1" ht="12.75"/>
    <row r="953" s="8" customFormat="1" ht="12.75"/>
    <row r="954" s="8" customFormat="1" ht="12.75"/>
    <row r="955" s="8" customFormat="1" ht="12.75"/>
    <row r="956" s="8" customFormat="1" ht="12.75"/>
    <row r="957" s="8" customFormat="1" ht="12.75"/>
    <row r="958" s="8" customFormat="1" ht="12.75"/>
    <row r="959" s="8" customFormat="1" ht="12.75"/>
    <row r="960" s="8" customFormat="1" ht="12.75"/>
    <row r="961" s="8" customFormat="1" ht="12.75"/>
    <row r="962" s="8" customFormat="1" ht="12.75"/>
    <row r="963" s="8" customFormat="1" ht="12.75"/>
    <row r="964" s="8" customFormat="1" ht="12.75"/>
    <row r="965" s="8" customFormat="1" ht="12.75"/>
    <row r="966" s="8" customFormat="1" ht="12.75"/>
    <row r="967" s="8" customFormat="1" ht="12.75"/>
    <row r="968" s="8" customFormat="1" ht="12.75"/>
    <row r="969" s="8" customFormat="1" ht="12.75"/>
    <row r="970" s="8" customFormat="1" ht="12.75"/>
    <row r="971" s="8" customFormat="1" ht="12.75"/>
    <row r="972" s="8" customFormat="1" ht="12.75"/>
    <row r="973" s="8" customFormat="1" ht="12.75"/>
    <row r="974" s="8" customFormat="1" ht="12.75"/>
    <row r="975" s="8" customFormat="1" ht="12.75"/>
    <row r="976" s="8" customFormat="1" ht="12.75"/>
    <row r="977" s="8" customFormat="1" ht="12.75"/>
    <row r="978" s="8" customFormat="1" ht="12.75"/>
    <row r="979" s="8" customFormat="1" ht="12.75"/>
    <row r="980" s="8" customFormat="1" ht="12.75"/>
    <row r="981" s="8" customFormat="1" ht="12.75"/>
    <row r="982" s="8" customFormat="1" ht="12.75"/>
    <row r="983" s="8" customFormat="1" ht="12.75"/>
    <row r="984" s="8" customFormat="1" ht="12.75"/>
    <row r="985" s="8" customFormat="1" ht="12.75"/>
    <row r="986" s="8" customFormat="1" ht="12.75"/>
    <row r="987" s="8" customFormat="1" ht="12.75"/>
    <row r="988" s="8" customFormat="1" ht="12.75"/>
    <row r="989" s="8" customFormat="1" ht="12.75"/>
    <row r="990" s="8" customFormat="1" ht="12.75"/>
    <row r="991" s="8" customFormat="1" ht="12.75"/>
    <row r="992" s="8" customFormat="1" ht="12.75"/>
    <row r="993" s="8" customFormat="1" ht="12.75"/>
    <row r="994" s="8" customFormat="1" ht="12.75"/>
    <row r="995" s="8" customFormat="1" ht="12.75"/>
    <row r="996" s="8" customFormat="1" ht="12.75"/>
    <row r="997" s="8" customFormat="1" ht="12.75"/>
    <row r="998" s="8" customFormat="1" ht="12.75"/>
    <row r="999" s="8" customFormat="1" ht="12.75"/>
    <row r="1000" s="8" customFormat="1" ht="12.75"/>
    <row r="1001" s="8" customFormat="1" ht="12.75"/>
    <row r="1002" s="8" customFormat="1" ht="12.75"/>
    <row r="1003" s="8" customFormat="1" ht="12.75"/>
    <row r="1004" s="8" customFormat="1" ht="12.75"/>
    <row r="1005" s="8" customFormat="1" ht="12.75"/>
    <row r="1006" s="8" customFormat="1" ht="12.75"/>
    <row r="1007" s="8" customFormat="1" ht="12.75"/>
    <row r="1008" s="8" customFormat="1" ht="12.75"/>
    <row r="1009" s="8" customFormat="1" ht="12.75"/>
    <row r="1010" s="8" customFormat="1" ht="12.75"/>
    <row r="1011" s="8" customFormat="1" ht="12.75"/>
    <row r="1012" s="8" customFormat="1" ht="12.75"/>
    <row r="1013" s="8" customFormat="1" ht="12.75"/>
    <row r="1014" s="8" customFormat="1" ht="12.75"/>
    <row r="1015" s="8" customFormat="1" ht="12.75"/>
    <row r="1016" s="8" customFormat="1" ht="12.75"/>
    <row r="1017" s="8" customFormat="1" ht="12.75"/>
    <row r="1018" s="8" customFormat="1" ht="12.75"/>
    <row r="1019" s="8" customFormat="1" ht="12.75"/>
    <row r="1020" s="8" customFormat="1" ht="12.75"/>
    <row r="1021" s="8" customFormat="1" ht="12.75"/>
    <row r="1022" s="8" customFormat="1" ht="12.75"/>
    <row r="1023" s="8" customFormat="1" ht="12.75"/>
    <row r="1024" s="8" customFormat="1" ht="12.75"/>
    <row r="1025" s="8" customFormat="1" ht="12.75"/>
    <row r="1026" s="8" customFormat="1" ht="12.75"/>
    <row r="1027" s="8" customFormat="1" ht="12.75"/>
    <row r="1028" s="8" customFormat="1" ht="12.75"/>
    <row r="1029" s="8" customFormat="1" ht="12.75"/>
    <row r="1030" s="8" customFormat="1" ht="12.75"/>
    <row r="1031" s="8" customFormat="1" ht="12.75"/>
    <row r="1032" s="8" customFormat="1" ht="12.75"/>
    <row r="1033" s="8" customFormat="1" ht="12.75"/>
    <row r="1034" s="8" customFormat="1" ht="12.75"/>
    <row r="1035" s="8" customFormat="1" ht="12.75"/>
    <row r="1036" s="8" customFormat="1" ht="12.75"/>
    <row r="1037" s="8" customFormat="1" ht="12.75"/>
    <row r="1038" s="8" customFormat="1" ht="12.75"/>
    <row r="1039" s="8" customFormat="1" ht="12.75"/>
    <row r="1040" s="8" customFormat="1" ht="12.75"/>
    <row r="1041" s="8" customFormat="1" ht="12.75"/>
    <row r="1042" s="8" customFormat="1" ht="12.75"/>
    <row r="1043" s="8" customFormat="1" ht="12.75"/>
    <row r="1044" s="8" customFormat="1" ht="12.75"/>
    <row r="1045" s="8" customFormat="1" ht="12.75"/>
    <row r="1046" s="8" customFormat="1" ht="12.75"/>
    <row r="1047" s="8" customFormat="1" ht="12.75"/>
    <row r="1048" s="8" customFormat="1" ht="12.75"/>
    <row r="1049" s="8" customFormat="1" ht="12.75"/>
    <row r="1050" s="8" customFormat="1" ht="12.75"/>
    <row r="1051" s="8" customFormat="1" ht="12.75"/>
    <row r="1052" s="8" customFormat="1" ht="12.75"/>
    <row r="1053" s="8" customFormat="1" ht="12.75"/>
    <row r="1054" s="8" customFormat="1" ht="12.75"/>
    <row r="1055" s="8" customFormat="1" ht="12.75"/>
    <row r="1056" s="8" customFormat="1" ht="12.75"/>
    <row r="1057" s="8" customFormat="1" ht="12.75"/>
    <row r="1058" s="8" customFormat="1" ht="12.75"/>
    <row r="1059" s="8" customFormat="1" ht="12.75"/>
    <row r="1060" s="8" customFormat="1" ht="12.75"/>
    <row r="1061" s="8" customFormat="1" ht="12.75"/>
    <row r="1062" s="8" customFormat="1" ht="12.75"/>
    <row r="1063" s="8" customFormat="1" ht="12.75"/>
    <row r="1064" s="8" customFormat="1" ht="12.75"/>
    <row r="1065" s="8" customFormat="1" ht="12.75"/>
    <row r="1066" s="8" customFormat="1" ht="12.75"/>
    <row r="1067" s="8" customFormat="1" ht="12.75"/>
    <row r="1068" s="8" customFormat="1" ht="12.75"/>
    <row r="1069" s="8" customFormat="1" ht="12.75"/>
    <row r="1070" s="8" customFormat="1" ht="12.75"/>
    <row r="1071" s="8" customFormat="1" ht="12.75"/>
    <row r="1072" s="8" customFormat="1" ht="12.75"/>
    <row r="1073" s="8" customFormat="1" ht="12.75"/>
    <row r="1074" s="8" customFormat="1" ht="12.75"/>
    <row r="1075" s="8" customFormat="1" ht="12.75"/>
    <row r="1076" s="8" customFormat="1" ht="12.75"/>
    <row r="1077" s="8" customFormat="1" ht="12.75"/>
    <row r="1078" s="8" customFormat="1" ht="12.75"/>
    <row r="1079" s="8" customFormat="1" ht="12.75"/>
    <row r="1080" s="8" customFormat="1" ht="12.75"/>
    <row r="1081" s="8" customFormat="1" ht="12.75"/>
    <row r="1082" s="8" customFormat="1" ht="12.75"/>
    <row r="1083" s="8" customFormat="1" ht="12.75"/>
    <row r="1084" s="8" customFormat="1" ht="12.75"/>
    <row r="1085" s="8" customFormat="1" ht="12.75"/>
    <row r="1086" s="8" customFormat="1" ht="12.75"/>
    <row r="1087" s="8" customFormat="1" ht="12.75"/>
    <row r="1088" s="8" customFormat="1" ht="12.75"/>
    <row r="1089" s="8" customFormat="1" ht="12.75"/>
    <row r="1090" s="8" customFormat="1" ht="12.75"/>
    <row r="1091" s="8" customFormat="1" ht="12.75"/>
    <row r="1092" s="8" customFormat="1" ht="12.75"/>
    <row r="1093" s="8" customFormat="1" ht="12.75"/>
    <row r="1094" s="8" customFormat="1" ht="12.75"/>
    <row r="1095" s="8" customFormat="1" ht="12.75"/>
    <row r="1096" s="8" customFormat="1" ht="12.75"/>
    <row r="1097" s="8" customFormat="1" ht="12.75"/>
    <row r="1098" s="8" customFormat="1" ht="12.75"/>
    <row r="1099" s="8" customFormat="1" ht="12.75"/>
    <row r="1100" s="8" customFormat="1" ht="12.75"/>
    <row r="1101" s="8" customFormat="1" ht="12.75"/>
    <row r="1102" s="8" customFormat="1" ht="12.75"/>
    <row r="1103" s="8" customFormat="1" ht="12.75"/>
    <row r="1104" s="8" customFormat="1" ht="12.75"/>
    <row r="1105" s="8" customFormat="1" ht="12.75"/>
    <row r="1106" s="8" customFormat="1" ht="12.75"/>
    <row r="1107" s="8" customFormat="1" ht="12.75"/>
    <row r="1108" s="8" customFormat="1" ht="12.75"/>
    <row r="1109" s="8" customFormat="1" ht="12.75"/>
    <row r="1110" s="8" customFormat="1" ht="12.75"/>
    <row r="1111" s="8" customFormat="1" ht="12.75"/>
    <row r="1112" s="8" customFormat="1" ht="12.75"/>
    <row r="1113" s="8" customFormat="1" ht="12.75"/>
    <row r="1114" s="8" customFormat="1" ht="12.75"/>
    <row r="1115" s="8" customFormat="1" ht="12.75"/>
    <row r="1116" s="8" customFormat="1" ht="12.75"/>
    <row r="1117" s="8" customFormat="1" ht="12.75"/>
    <row r="1118" s="8" customFormat="1" ht="12.75"/>
    <row r="1119" s="8" customFormat="1" ht="12.75"/>
    <row r="1120" s="8" customFormat="1" ht="12.75"/>
    <row r="1121" s="8" customFormat="1" ht="12.75"/>
    <row r="1122" s="8" customFormat="1" ht="12.75"/>
    <row r="1123" s="8" customFormat="1" ht="12.75"/>
    <row r="1124" s="8" customFormat="1" ht="12.75"/>
    <row r="1125" s="8" customFormat="1" ht="12.75"/>
    <row r="1126" s="8" customFormat="1" ht="12.75"/>
    <row r="1127" s="8" customFormat="1" ht="12.75"/>
    <row r="1128" s="8" customFormat="1" ht="12.75"/>
    <row r="1129" s="8" customFormat="1" ht="12.75"/>
    <row r="1130" s="8" customFormat="1" ht="12.75"/>
    <row r="1131" s="8" customFormat="1" ht="12.75"/>
    <row r="1132" s="8" customFormat="1" ht="12.75"/>
    <row r="1133" s="8" customFormat="1" ht="12.75"/>
    <row r="1134" s="8" customFormat="1" ht="12.75"/>
    <row r="1135" s="8" customFormat="1" ht="12.75"/>
    <row r="1136" s="8" customFormat="1" ht="12.75"/>
    <row r="1137" s="8" customFormat="1" ht="12.75"/>
    <row r="1138" s="8" customFormat="1" ht="12.75"/>
    <row r="1139" s="8" customFormat="1" ht="12.75"/>
    <row r="1140" s="8" customFormat="1" ht="12.75"/>
    <row r="1141" s="8" customFormat="1" ht="12.75"/>
    <row r="1142" s="8" customFormat="1" ht="12.75"/>
    <row r="1143" s="8" customFormat="1" ht="12.75"/>
    <row r="1144" s="8" customFormat="1" ht="12.75"/>
    <row r="1145" s="8" customFormat="1" ht="12.75"/>
    <row r="1146" s="8" customFormat="1" ht="12.75"/>
    <row r="1147" s="8" customFormat="1" ht="12.75"/>
    <row r="1148" s="8" customFormat="1" ht="12.75"/>
    <row r="1149" s="8" customFormat="1" ht="12.75"/>
    <row r="1150" s="8" customFormat="1" ht="12.75"/>
    <row r="1151" s="8" customFormat="1" ht="12.75"/>
    <row r="1152" s="8" customFormat="1" ht="12.75"/>
    <row r="1153" s="8" customFormat="1" ht="12.75"/>
    <row r="1154" s="8" customFormat="1" ht="12.75"/>
    <row r="1155" s="8" customFormat="1" ht="12.75"/>
    <row r="1156" s="8" customFormat="1" ht="12.75"/>
    <row r="1157" s="8" customFormat="1" ht="12.75"/>
    <row r="1158" s="8" customFormat="1" ht="12.75"/>
    <row r="1159" s="8" customFormat="1" ht="12.75"/>
    <row r="1160" s="8" customFormat="1" ht="12.75"/>
    <row r="1161" s="8" customFormat="1" ht="12.75"/>
    <row r="1162" s="8" customFormat="1" ht="12.75"/>
    <row r="1163" s="8" customFormat="1" ht="12.75"/>
    <row r="1164" s="8" customFormat="1" ht="12.75"/>
    <row r="1165" s="8" customFormat="1" ht="12.75"/>
    <row r="1166" s="8" customFormat="1" ht="12.75"/>
    <row r="1167" s="8" customFormat="1" ht="12.75"/>
    <row r="1168" s="8" customFormat="1" ht="12.75"/>
    <row r="1169" s="8" customFormat="1" ht="12.75"/>
    <row r="1170" s="8" customFormat="1" ht="12.75"/>
    <row r="1171" s="8" customFormat="1" ht="12.75"/>
    <row r="1172" s="8" customFormat="1" ht="12.75"/>
    <row r="1173" s="8" customFormat="1" ht="12.75"/>
    <row r="1174" s="8" customFormat="1" ht="12.75"/>
    <row r="1175" s="8" customFormat="1" ht="12.75"/>
    <row r="1176" s="8" customFormat="1" ht="12.75"/>
    <row r="1177" s="8" customFormat="1" ht="12.75"/>
    <row r="1178" s="8" customFormat="1" ht="12.75"/>
    <row r="1179" s="8" customFormat="1" ht="12.75"/>
    <row r="1180" s="8" customFormat="1" ht="12.75"/>
    <row r="1181" s="8" customFormat="1" ht="12.75"/>
    <row r="1182" s="8" customFormat="1" ht="12.75"/>
    <row r="1183" s="8" customFormat="1" ht="12.75"/>
    <row r="1184" s="8" customFormat="1" ht="12.75"/>
    <row r="1185" s="8" customFormat="1" ht="12.75"/>
    <row r="1186" s="8" customFormat="1" ht="12.75"/>
    <row r="1187" s="8" customFormat="1" ht="12.75"/>
    <row r="1188" s="8" customFormat="1" ht="12.75"/>
    <row r="1189" s="8" customFormat="1" ht="12.75"/>
    <row r="1190" s="8" customFormat="1" ht="12.75"/>
    <row r="1191" s="8" customFormat="1" ht="12.75"/>
    <row r="1192" s="8" customFormat="1" ht="12.75"/>
    <row r="1193" s="8" customFormat="1" ht="12.75"/>
    <row r="1194" s="8" customFormat="1" ht="12.75"/>
    <row r="1195" s="8" customFormat="1" ht="12.75"/>
    <row r="1196" s="8" customFormat="1" ht="12.75"/>
    <row r="1197" s="8" customFormat="1" ht="12.75"/>
    <row r="1198" s="8" customFormat="1" ht="12.75"/>
    <row r="1199" s="8" customFormat="1" ht="12.75"/>
    <row r="1200" s="8" customFormat="1" ht="12.75"/>
    <row r="1201" s="8" customFormat="1" ht="12.75"/>
    <row r="1202" s="8" customFormat="1" ht="12.75"/>
    <row r="1203" s="8" customFormat="1" ht="12.75"/>
    <row r="1204" s="8" customFormat="1" ht="12.75"/>
    <row r="1205" s="8" customFormat="1" ht="12.75"/>
    <row r="1206" s="8" customFormat="1" ht="12.75"/>
    <row r="1207" s="8" customFormat="1" ht="12.75"/>
    <row r="1208" s="8" customFormat="1" ht="12.75"/>
    <row r="1209" s="8" customFormat="1" ht="12.75"/>
    <row r="1210" s="8" customFormat="1" ht="12.75"/>
    <row r="1211" s="8" customFormat="1" ht="12.75"/>
    <row r="1212" s="8" customFormat="1" ht="12.75"/>
    <row r="1213" s="8" customFormat="1" ht="12.75"/>
    <row r="1214" s="8" customFormat="1" ht="12.75"/>
    <row r="1215" s="8" customFormat="1" ht="12.75"/>
    <row r="1216" s="8" customFormat="1" ht="12.75"/>
    <row r="1217" s="8" customFormat="1" ht="12.75"/>
    <row r="1218" s="8" customFormat="1" ht="12.75"/>
    <row r="1219" s="8" customFormat="1" ht="12.75"/>
    <row r="1220" s="8" customFormat="1" ht="12.75"/>
    <row r="1221" s="8" customFormat="1" ht="12.75"/>
    <row r="1222" s="8" customFormat="1" ht="12.75"/>
    <row r="1223" s="8" customFormat="1" ht="12.75"/>
    <row r="1224" s="8" customFormat="1" ht="12.75"/>
    <row r="1225" s="8" customFormat="1" ht="12.75"/>
    <row r="1226" s="8" customFormat="1" ht="12.75"/>
    <row r="1227" s="8" customFormat="1" ht="12.75"/>
    <row r="1228" s="8" customFormat="1" ht="12.75"/>
    <row r="1229" s="8" customFormat="1" ht="12.75"/>
    <row r="1230" s="8" customFormat="1" ht="12.75"/>
    <row r="1231" s="8" customFormat="1" ht="12.75"/>
    <row r="1232" s="8" customFormat="1" ht="12.75"/>
    <row r="1233" s="8" customFormat="1" ht="12.75"/>
    <row r="1234" s="8" customFormat="1" ht="12.75"/>
    <row r="1235" s="8" customFormat="1" ht="12.75"/>
    <row r="1236" s="8" customFormat="1" ht="12.75"/>
    <row r="1237" s="8" customFormat="1" ht="12.75"/>
    <row r="1238" s="8" customFormat="1" ht="12.75"/>
    <row r="1239" s="8" customFormat="1" ht="12.75"/>
    <row r="1240" s="8" customFormat="1" ht="12.75"/>
    <row r="1241" s="8" customFormat="1" ht="12.75"/>
    <row r="1242" s="8" customFormat="1" ht="12.75"/>
    <row r="1243" s="8" customFormat="1" ht="12.75"/>
    <row r="1244" s="8" customFormat="1" ht="12.75"/>
    <row r="1245" s="8" customFormat="1" ht="12.75"/>
    <row r="1246" s="8" customFormat="1" ht="12.75"/>
    <row r="1247" s="8" customFormat="1" ht="12.75"/>
    <row r="1248" s="8" customFormat="1" ht="12.75"/>
    <row r="1249" s="8" customFormat="1" ht="12.75"/>
    <row r="1250" s="8" customFormat="1" ht="12.75"/>
    <row r="1251" s="8" customFormat="1" ht="12.75"/>
    <row r="1252" s="8" customFormat="1" ht="12.75"/>
    <row r="1253" s="8" customFormat="1" ht="12.75"/>
    <row r="1254" s="8" customFormat="1" ht="12.75"/>
    <row r="1255" s="8" customFormat="1" ht="12.75"/>
    <row r="1256" s="8" customFormat="1" ht="12.75"/>
    <row r="1257" s="8" customFormat="1" ht="12.75"/>
    <row r="1258" s="8" customFormat="1" ht="12.75"/>
    <row r="1259" s="8" customFormat="1" ht="12.75"/>
    <row r="1260" s="8" customFormat="1" ht="12.75"/>
    <row r="1261" s="8" customFormat="1" ht="12.75"/>
    <row r="1262" s="8" customFormat="1" ht="12.75"/>
    <row r="1263" s="8" customFormat="1" ht="12.75"/>
    <row r="1264" s="8" customFormat="1" ht="12.75"/>
    <row r="1265" s="8" customFormat="1" ht="12.75"/>
    <row r="1266" s="8" customFormat="1" ht="12.75"/>
    <row r="1267" s="8" customFormat="1" ht="12.75"/>
    <row r="1268" s="8" customFormat="1" ht="12.75"/>
    <row r="1269" s="8" customFormat="1" ht="12.75"/>
    <row r="1270" s="8" customFormat="1" ht="12.75"/>
    <row r="1271" s="8" customFormat="1" ht="12.75"/>
    <row r="1272" s="8" customFormat="1" ht="12.75"/>
    <row r="1273" s="8" customFormat="1" ht="12.75"/>
    <row r="1274" s="8" customFormat="1" ht="12.75"/>
    <row r="1275" s="8" customFormat="1" ht="12.75"/>
    <row r="1276" s="8" customFormat="1" ht="12.75"/>
    <row r="1277" s="8" customFormat="1" ht="12.75"/>
    <row r="1278" s="8" customFormat="1" ht="12.75"/>
    <row r="1279" s="8" customFormat="1" ht="12.75"/>
    <row r="1280" s="8" customFormat="1" ht="12.75"/>
    <row r="1281" s="8" customFormat="1" ht="12.75"/>
    <row r="1282" s="8" customFormat="1" ht="12.75"/>
    <row r="1283" s="8" customFormat="1" ht="12.75"/>
    <row r="1284" s="8" customFormat="1" ht="12.75"/>
    <row r="1285" s="8" customFormat="1" ht="12.75"/>
    <row r="1286" s="8" customFormat="1" ht="12.75"/>
    <row r="1287" s="8" customFormat="1" ht="12.75"/>
    <row r="1288" s="8" customFormat="1" ht="12.75"/>
    <row r="1289" s="8" customFormat="1" ht="12.75"/>
    <row r="1290" s="8" customFormat="1" ht="12.75"/>
    <row r="1291" s="8" customFormat="1" ht="12.75"/>
    <row r="1292" s="8" customFormat="1" ht="12.75"/>
    <row r="1293" s="8" customFormat="1" ht="12.75"/>
    <row r="1294" s="8" customFormat="1" ht="12.75"/>
    <row r="1295" s="8" customFormat="1" ht="12.75"/>
    <row r="1296" s="8" customFormat="1" ht="12.75"/>
    <row r="1297" s="8" customFormat="1" ht="12.75"/>
    <row r="1298" s="8" customFormat="1" ht="12.75"/>
    <row r="1299" s="8" customFormat="1" ht="12.75"/>
    <row r="1300" s="8" customFormat="1" ht="12.75"/>
    <row r="1301" s="8" customFormat="1" ht="12.75"/>
    <row r="1302" s="8" customFormat="1" ht="12.75"/>
    <row r="1303" s="8" customFormat="1" ht="12.75"/>
    <row r="1304" s="8" customFormat="1" ht="12.75"/>
    <row r="1305" s="8" customFormat="1" ht="12.75"/>
    <row r="1306" s="8" customFormat="1" ht="12.75"/>
    <row r="1307" s="8" customFormat="1" ht="12.75"/>
    <row r="1308" s="8" customFormat="1" ht="12.75"/>
    <row r="1309" s="8" customFormat="1" ht="12.75"/>
    <row r="1310" s="8" customFormat="1" ht="12.75"/>
    <row r="1311" s="8" customFormat="1" ht="12.75"/>
    <row r="1312" s="8" customFormat="1" ht="12.75"/>
    <row r="1313" s="8" customFormat="1" ht="12.75"/>
    <row r="1314" s="8" customFormat="1" ht="12.75"/>
    <row r="1315" s="8" customFormat="1" ht="12.75"/>
    <row r="1316" s="8" customFormat="1" ht="12.75"/>
    <row r="1317" s="8" customFormat="1" ht="12.75"/>
    <row r="1318" s="8" customFormat="1" ht="12.75"/>
    <row r="1319" s="8" customFormat="1" ht="12.75"/>
    <row r="1320" s="8" customFormat="1" ht="12.75"/>
    <row r="1321" s="8" customFormat="1" ht="12.75"/>
    <row r="1322" s="8" customFormat="1" ht="12.75"/>
    <row r="1323" s="8" customFormat="1" ht="12.75"/>
    <row r="1324" s="8" customFormat="1" ht="12.75"/>
    <row r="1325" s="8" customFormat="1" ht="12.75"/>
    <row r="1326" s="8" customFormat="1" ht="12.75"/>
    <row r="1327" s="8" customFormat="1" ht="12.75"/>
    <row r="1328" s="8" customFormat="1" ht="12.75"/>
    <row r="1329" s="8" customFormat="1" ht="12.75"/>
    <row r="1330" s="8" customFormat="1" ht="12.75"/>
    <row r="1331" s="8" customFormat="1" ht="12.75"/>
    <row r="1332" s="8" customFormat="1" ht="12.75"/>
    <row r="1333" s="8" customFormat="1" ht="12.75"/>
    <row r="1334" s="8" customFormat="1" ht="12.75"/>
    <row r="1335" s="8" customFormat="1" ht="12.75"/>
    <row r="1336" s="8" customFormat="1" ht="12.75"/>
    <row r="1337" s="8" customFormat="1" ht="12.75"/>
    <row r="1338" s="8" customFormat="1" ht="12.75"/>
    <row r="1339" s="8" customFormat="1" ht="12.75"/>
    <row r="1340" s="8" customFormat="1" ht="12.75"/>
    <row r="1341" s="8" customFormat="1" ht="12.75"/>
    <row r="1342" s="8" customFormat="1" ht="12.75"/>
    <row r="1343" s="8" customFormat="1" ht="12.75"/>
    <row r="1344" s="8" customFormat="1" ht="12.75"/>
    <row r="1345" s="8" customFormat="1" ht="12.75"/>
    <row r="1346" s="8" customFormat="1" ht="12.75"/>
    <row r="1347" s="8" customFormat="1" ht="12.75"/>
    <row r="1348" s="8" customFormat="1" ht="12.75"/>
    <row r="1349" s="8" customFormat="1" ht="12.75"/>
    <row r="1350" s="8" customFormat="1" ht="12.75"/>
    <row r="1351" s="8" customFormat="1" ht="12.75"/>
    <row r="1352" s="8" customFormat="1" ht="12.75"/>
    <row r="1353" s="8" customFormat="1" ht="12.75"/>
    <row r="1354" s="8" customFormat="1" ht="12.75"/>
    <row r="1355" s="8" customFormat="1" ht="12.75"/>
    <row r="1356" s="8" customFormat="1" ht="12.75"/>
    <row r="1357" s="8" customFormat="1" ht="12.75"/>
    <row r="1358" s="8" customFormat="1" ht="12.75"/>
    <row r="1359" s="8" customFormat="1" ht="12.75"/>
    <row r="1360" s="8" customFormat="1" ht="12.75"/>
    <row r="1361" s="8" customFormat="1" ht="12.75"/>
    <row r="1362" s="8" customFormat="1" ht="12.75"/>
    <row r="1363" s="8" customFormat="1" ht="12.75"/>
    <row r="1364" s="8" customFormat="1" ht="12.75"/>
    <row r="1365" s="8" customFormat="1" ht="12.75"/>
    <row r="1366" s="8" customFormat="1" ht="12.75"/>
    <row r="1367" s="8" customFormat="1" ht="12.75"/>
    <row r="1368" s="8" customFormat="1" ht="12.75"/>
    <row r="1369" s="8" customFormat="1" ht="12.75"/>
    <row r="1370" s="8" customFormat="1" ht="12.75"/>
    <row r="1371" s="8" customFormat="1" ht="12.75"/>
    <row r="1372" s="8" customFormat="1" ht="12.75"/>
    <row r="1373" s="8" customFormat="1" ht="12.75"/>
    <row r="1374" s="8" customFormat="1" ht="12.75"/>
    <row r="1375" s="8" customFormat="1" ht="12.75"/>
    <row r="1376" s="8" customFormat="1" ht="12.75"/>
    <row r="1377" s="8" customFormat="1" ht="12.75"/>
    <row r="1378" s="8" customFormat="1" ht="12.75"/>
    <row r="1379" s="8" customFormat="1" ht="12.75"/>
    <row r="1380" s="8" customFormat="1" ht="12.75"/>
    <row r="1381" s="8" customFormat="1" ht="12.75"/>
    <row r="1382" s="8" customFormat="1" ht="12.75"/>
    <row r="1383" s="8" customFormat="1" ht="12.75"/>
    <row r="1384" s="8" customFormat="1" ht="12.75"/>
    <row r="1385" s="8" customFormat="1" ht="12.75"/>
    <row r="1386" s="8" customFormat="1" ht="12.75"/>
    <row r="1387" s="8" customFormat="1" ht="12.75"/>
    <row r="1388" s="8" customFormat="1" ht="12.75"/>
    <row r="1389" s="8" customFormat="1" ht="12.75"/>
    <row r="1390" s="8" customFormat="1" ht="12.75"/>
    <row r="1391" s="8" customFormat="1" ht="12.75"/>
    <row r="1392" s="8" customFormat="1" ht="12.75"/>
    <row r="1393" s="8" customFormat="1" ht="12.75"/>
    <row r="1394" s="8" customFormat="1" ht="12.75"/>
    <row r="1395" s="8" customFormat="1" ht="12.75"/>
    <row r="1396" s="8" customFormat="1" ht="12.75"/>
    <row r="1397" s="8" customFormat="1" ht="12.75"/>
    <row r="1398" s="8" customFormat="1" ht="12.75"/>
    <row r="1399" s="8" customFormat="1" ht="12.75"/>
    <row r="1400" s="8" customFormat="1" ht="12.75"/>
    <row r="1401" s="8" customFormat="1" ht="12.75"/>
    <row r="1402" s="8" customFormat="1" ht="12.75"/>
    <row r="1403" s="8" customFormat="1" ht="12.75"/>
    <row r="1404" s="8" customFormat="1" ht="12.75"/>
    <row r="1405" s="8" customFormat="1" ht="12.75"/>
    <row r="1406" s="8" customFormat="1" ht="12.75"/>
    <row r="1407" s="8" customFormat="1" ht="12.75"/>
    <row r="1408" s="8" customFormat="1" ht="12.75"/>
    <row r="1409" s="8" customFormat="1" ht="12.75"/>
    <row r="1410" s="8" customFormat="1" ht="12.75"/>
    <row r="1411" s="8" customFormat="1" ht="12.75"/>
    <row r="1412" s="8" customFormat="1" ht="12.75"/>
    <row r="1413" s="8" customFormat="1" ht="12.75"/>
    <row r="1414" s="8" customFormat="1" ht="12.75"/>
    <row r="1415" s="8" customFormat="1" ht="12.75"/>
    <row r="1416" s="8" customFormat="1" ht="12.75"/>
    <row r="1417" s="8" customFormat="1" ht="12.75"/>
    <row r="1418" s="8" customFormat="1" ht="12.75"/>
    <row r="1419" s="8" customFormat="1" ht="12.75"/>
    <row r="1420" s="8" customFormat="1" ht="12.75"/>
    <row r="1421" s="8" customFormat="1" ht="12.75"/>
    <row r="1422" s="8" customFormat="1" ht="12.75"/>
    <row r="1423" s="8" customFormat="1" ht="12.75"/>
    <row r="1424" s="8" customFormat="1" ht="12.75"/>
    <row r="1425" s="8" customFormat="1" ht="12.75"/>
    <row r="1426" s="8" customFormat="1" ht="12.75"/>
    <row r="1427" s="8" customFormat="1" ht="12.75"/>
    <row r="1428" s="8" customFormat="1" ht="12.75"/>
    <row r="1429" s="8" customFormat="1" ht="12.75"/>
    <row r="1430" s="8" customFormat="1" ht="12.75"/>
    <row r="1431" s="8" customFormat="1" ht="12.75"/>
    <row r="1432" s="8" customFormat="1" ht="12.75"/>
    <row r="1433" s="8" customFormat="1" ht="12.75"/>
    <row r="1434" s="8" customFormat="1" ht="12.75"/>
    <row r="1435" s="8" customFormat="1" ht="12.75"/>
    <row r="1436" s="8" customFormat="1" ht="12.75"/>
    <row r="1437" s="8" customFormat="1" ht="12.75"/>
    <row r="1438" s="8" customFormat="1" ht="12.75"/>
    <row r="1439" s="8" customFormat="1" ht="12.75"/>
    <row r="1440" s="8" customFormat="1" ht="12.75"/>
    <row r="1441" s="8" customFormat="1" ht="12.75"/>
    <row r="1442" s="8" customFormat="1" ht="12.75"/>
    <row r="1443" s="8" customFormat="1" ht="12.75"/>
    <row r="1444" s="8" customFormat="1" ht="12.75"/>
    <row r="1445" s="8" customFormat="1" ht="12.75"/>
    <row r="1446" s="8" customFormat="1" ht="12.75"/>
    <row r="1447" s="8" customFormat="1" ht="12.75"/>
    <row r="1448" s="8" customFormat="1" ht="12.75"/>
    <row r="1449" s="8" customFormat="1" ht="12.75"/>
    <row r="1450" s="8" customFormat="1" ht="12.75"/>
    <row r="1451" s="8" customFormat="1" ht="12.75"/>
    <row r="1452" s="8" customFormat="1" ht="12.75"/>
    <row r="1453" s="8" customFormat="1" ht="12.75"/>
    <row r="1454" s="8" customFormat="1" ht="12.75"/>
    <row r="1455" s="8" customFormat="1" ht="12.75"/>
    <row r="1456" s="8" customFormat="1" ht="12.75"/>
    <row r="1457" s="8" customFormat="1" ht="12.75"/>
    <row r="1458" s="8" customFormat="1" ht="12.75"/>
    <row r="1459" s="8" customFormat="1" ht="12.75"/>
    <row r="1460" s="8" customFormat="1" ht="12.75"/>
    <row r="1461" s="8" customFormat="1" ht="12.75"/>
    <row r="1462" s="8" customFormat="1" ht="12.75"/>
    <row r="1463" s="8" customFormat="1" ht="12.75"/>
    <row r="1464" s="8" customFormat="1" ht="12.75"/>
    <row r="1465" s="8" customFormat="1" ht="12.75"/>
    <row r="1466" s="8" customFormat="1" ht="12.75"/>
    <row r="1467" s="8" customFormat="1" ht="12.75"/>
    <row r="1468" s="8" customFormat="1" ht="12.75"/>
    <row r="1469" s="8" customFormat="1" ht="12.75"/>
    <row r="1470" s="8" customFormat="1" ht="12.75"/>
    <row r="1471" s="8" customFormat="1" ht="12.75"/>
    <row r="1472" s="8" customFormat="1" ht="12.75"/>
    <row r="1473" s="8" customFormat="1" ht="12.75"/>
    <row r="1474" s="8" customFormat="1" ht="12.75"/>
    <row r="1475" s="8" customFormat="1" ht="12.75"/>
    <row r="1476" s="8" customFormat="1" ht="12.75"/>
    <row r="1477" s="8" customFormat="1" ht="12.75"/>
    <row r="1478" s="8" customFormat="1" ht="12.75"/>
    <row r="1479" s="8" customFormat="1" ht="12.75"/>
    <row r="1480" s="8" customFormat="1" ht="12.75"/>
    <row r="1481" s="8" customFormat="1" ht="12.75"/>
    <row r="1482" s="8" customFormat="1" ht="12.75"/>
    <row r="1483" s="8" customFormat="1" ht="12.75"/>
    <row r="1484" s="8" customFormat="1" ht="12.75"/>
    <row r="1485" s="8" customFormat="1" ht="12.75"/>
    <row r="1486" s="8" customFormat="1" ht="12.75"/>
    <row r="1487" s="8" customFormat="1" ht="12.75"/>
    <row r="1488" s="8" customFormat="1" ht="12.75"/>
    <row r="1489" s="8" customFormat="1" ht="12.75"/>
    <row r="1490" s="8" customFormat="1" ht="12.75"/>
    <row r="1491" s="8" customFormat="1" ht="12.75"/>
    <row r="1492" s="8" customFormat="1" ht="12.75"/>
    <row r="1493" s="8" customFormat="1" ht="12.75"/>
    <row r="1494" s="8" customFormat="1" ht="12.75"/>
    <row r="1495" s="8" customFormat="1" ht="12.75"/>
    <row r="1496" s="8" customFormat="1" ht="12.75"/>
    <row r="1497" s="8" customFormat="1" ht="12.75"/>
    <row r="1498" s="8" customFormat="1" ht="12.75"/>
    <row r="1499" s="8" customFormat="1" ht="12.75"/>
    <row r="1500" s="8" customFormat="1" ht="12.75"/>
    <row r="1501" s="8" customFormat="1" ht="12.75"/>
    <row r="1502" s="8" customFormat="1" ht="12.75"/>
    <row r="1503" s="8" customFormat="1" ht="12.75"/>
    <row r="1504" s="8" customFormat="1" ht="12.75"/>
    <row r="1505" s="8" customFormat="1" ht="12.75"/>
    <row r="1506" s="8" customFormat="1" ht="12.75"/>
    <row r="1507" s="8" customFormat="1" ht="12.75"/>
    <row r="1508" s="8" customFormat="1" ht="12.75"/>
    <row r="1509" s="8" customFormat="1" ht="12.75"/>
    <row r="1510" s="8" customFormat="1" ht="12.75"/>
    <row r="1511" s="8" customFormat="1" ht="12.75"/>
    <row r="1512" s="8" customFormat="1" ht="12.75"/>
    <row r="1513" s="8" customFormat="1" ht="12.75"/>
    <row r="1514" s="8" customFormat="1" ht="12.75"/>
  </sheetData>
  <mergeCells count="56">
    <mergeCell ref="V28:W28"/>
    <mergeCell ref="V29:W29"/>
    <mergeCell ref="V9:W9"/>
    <mergeCell ref="V10:W10"/>
    <mergeCell ref="V11:W11"/>
    <mergeCell ref="V12:W12"/>
    <mergeCell ref="V13:W13"/>
    <mergeCell ref="V14:W14"/>
    <mergeCell ref="V15:W15"/>
    <mergeCell ref="V24:W24"/>
    <mergeCell ref="V25:W25"/>
    <mergeCell ref="V26:W26"/>
    <mergeCell ref="V27:W27"/>
    <mergeCell ref="V20:W20"/>
    <mergeCell ref="V21:W21"/>
    <mergeCell ref="V22:W22"/>
    <mergeCell ref="V23:W23"/>
    <mergeCell ref="V16:W16"/>
    <mergeCell ref="V17:W17"/>
    <mergeCell ref="K26:L26"/>
    <mergeCell ref="K27:L27"/>
    <mergeCell ref="K24:L24"/>
    <mergeCell ref="K18:L18"/>
    <mergeCell ref="K16:L16"/>
    <mergeCell ref="K19:L19"/>
    <mergeCell ref="K17:L17"/>
    <mergeCell ref="V19:W19"/>
    <mergeCell ref="K9:L9"/>
    <mergeCell ref="K12:L12"/>
    <mergeCell ref="K14:L14"/>
    <mergeCell ref="K28:L28"/>
    <mergeCell ref="K20:L20"/>
    <mergeCell ref="K21:L21"/>
    <mergeCell ref="K22:L22"/>
    <mergeCell ref="K23:L23"/>
    <mergeCell ref="K25:L25"/>
    <mergeCell ref="K1:L1"/>
    <mergeCell ref="V1:W1"/>
    <mergeCell ref="V7:W7"/>
    <mergeCell ref="V8:W8"/>
    <mergeCell ref="V6:W6"/>
    <mergeCell ref="K3:L3"/>
    <mergeCell ref="K4:L4"/>
    <mergeCell ref="K5:L5"/>
    <mergeCell ref="K6:L6"/>
    <mergeCell ref="K8:L8"/>
    <mergeCell ref="K29:L29"/>
    <mergeCell ref="V3:W3"/>
    <mergeCell ref="V4:W4"/>
    <mergeCell ref="V5:W5"/>
    <mergeCell ref="V18:W18"/>
    <mergeCell ref="K15:L15"/>
    <mergeCell ref="K7:L7"/>
    <mergeCell ref="K10:L10"/>
    <mergeCell ref="K11:L11"/>
    <mergeCell ref="K13:L13"/>
  </mergeCells>
  <printOptions/>
  <pageMargins left="0.43" right="0.42" top="1" bottom="1" header="0.5" footer="0.5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zoomScale="85" zoomScaleNormal="85" workbookViewId="0" topLeftCell="A1">
      <selection activeCell="B1" sqref="B1"/>
    </sheetView>
  </sheetViews>
  <sheetFormatPr defaultColWidth="9.140625" defaultRowHeight="12.75"/>
  <cols>
    <col min="1" max="1" width="13.421875" style="1" customWidth="1"/>
    <col min="2" max="2" width="12.57421875" style="1" customWidth="1"/>
    <col min="3" max="10" width="6.140625" style="1" customWidth="1"/>
    <col min="11" max="12" width="5.57421875" style="1" customWidth="1"/>
    <col min="13" max="13" width="1.1484375" style="4" customWidth="1"/>
    <col min="14" max="21" width="6.140625" style="1" customWidth="1"/>
    <col min="22" max="22" width="5.57421875" style="1" customWidth="1"/>
    <col min="23" max="23" width="5.57421875" style="2" customWidth="1"/>
    <col min="24" max="16384" width="9.140625" style="2" customWidth="1"/>
  </cols>
  <sheetData>
    <row r="1" spans="1:23" ht="13.5" thickBot="1">
      <c r="A1" s="12" t="s">
        <v>11</v>
      </c>
      <c r="B1" s="11"/>
      <c r="C1" s="16" t="s">
        <v>6</v>
      </c>
      <c r="D1" s="2"/>
      <c r="E1" s="2"/>
      <c r="F1" s="2"/>
      <c r="G1" s="2"/>
      <c r="H1" s="2"/>
      <c r="I1" s="2"/>
      <c r="J1" s="2"/>
      <c r="K1" s="93" t="s">
        <v>12</v>
      </c>
      <c r="L1" s="94"/>
      <c r="N1" s="16" t="s">
        <v>7</v>
      </c>
      <c r="O1" s="2"/>
      <c r="Q1" s="2"/>
      <c r="R1" s="2"/>
      <c r="S1" s="2"/>
      <c r="T1" s="2"/>
      <c r="U1" s="2"/>
      <c r="V1" s="93" t="s">
        <v>12</v>
      </c>
      <c r="W1" s="94"/>
    </row>
    <row r="2" spans="1:23" ht="12.75" customHeight="1" thickBot="1">
      <c r="A2" s="73"/>
      <c r="B2" s="74"/>
      <c r="C2" s="25">
        <f>E2-1</f>
        <v>1999</v>
      </c>
      <c r="D2" s="23" t="s">
        <v>2</v>
      </c>
      <c r="E2" s="22">
        <f>G2-1</f>
        <v>2000</v>
      </c>
      <c r="F2" s="23" t="s">
        <v>2</v>
      </c>
      <c r="G2" s="22">
        <f>I2-1</f>
        <v>2001</v>
      </c>
      <c r="H2" s="23" t="s">
        <v>2</v>
      </c>
      <c r="I2" s="22">
        <f>N2-1</f>
        <v>2002</v>
      </c>
      <c r="J2" s="24" t="s">
        <v>2</v>
      </c>
      <c r="K2" s="25">
        <f>C2</f>
        <v>1999</v>
      </c>
      <c r="L2" s="26">
        <f>I2</f>
        <v>2002</v>
      </c>
      <c r="M2" s="78"/>
      <c r="N2" s="25">
        <f>Nacional!B1</f>
        <v>2003</v>
      </c>
      <c r="O2" s="24" t="s">
        <v>2</v>
      </c>
      <c r="P2" s="22">
        <f>N2+1</f>
        <v>2004</v>
      </c>
      <c r="Q2" s="23" t="s">
        <v>2</v>
      </c>
      <c r="R2" s="22">
        <f>P2+2</f>
        <v>2006</v>
      </c>
      <c r="S2" s="23" t="s">
        <v>2</v>
      </c>
      <c r="T2" s="22">
        <f>R2+2</f>
        <v>2008</v>
      </c>
      <c r="U2" s="24" t="s">
        <v>2</v>
      </c>
      <c r="V2" s="25">
        <f>I2</f>
        <v>2002</v>
      </c>
      <c r="W2" s="26">
        <f>T2</f>
        <v>2008</v>
      </c>
    </row>
    <row r="3" spans="1:23" ht="12.75">
      <c r="A3" s="16" t="s">
        <v>4</v>
      </c>
      <c r="B3" s="16" t="s">
        <v>3</v>
      </c>
      <c r="C3" s="17"/>
      <c r="D3" s="5"/>
      <c r="E3" s="14"/>
      <c r="F3" s="5" t="e">
        <f>E3/C3-1</f>
        <v>#DIV/0!</v>
      </c>
      <c r="G3" s="14"/>
      <c r="H3" s="5" t="e">
        <f>G3/E3-1</f>
        <v>#DIV/0!</v>
      </c>
      <c r="I3" s="14"/>
      <c r="J3" s="9" t="e">
        <f>I3/G3-1</f>
        <v>#DIV/0!</v>
      </c>
      <c r="K3" s="89" t="e">
        <f aca="true" t="shared" si="0" ref="K3:K28">(I3/C3)^(1/(I$2-C$2))-1</f>
        <v>#DIV/0!</v>
      </c>
      <c r="L3" s="90"/>
      <c r="M3" s="75"/>
      <c r="N3" s="17"/>
      <c r="O3" s="5" t="e">
        <f>N3/I3-1</f>
        <v>#DIV/0!</v>
      </c>
      <c r="P3" s="14"/>
      <c r="Q3" s="5" t="e">
        <f>P3/N3-1</f>
        <v>#DIV/0!</v>
      </c>
      <c r="R3" s="14"/>
      <c r="S3" s="5" t="e">
        <f>R3/P3-1</f>
        <v>#DIV/0!</v>
      </c>
      <c r="T3" s="14"/>
      <c r="U3" s="9" t="e">
        <f>T3/R3-1</f>
        <v>#DIV/0!</v>
      </c>
      <c r="V3" s="89" t="e">
        <f>(T3/N3)^(1/(T$2-N$2))-1</f>
        <v>#DIV/0!</v>
      </c>
      <c r="W3" s="90"/>
    </row>
    <row r="4" spans="1:23" ht="13.5" thickBot="1">
      <c r="A4" s="67"/>
      <c r="B4" s="68" t="s">
        <v>26</v>
      </c>
      <c r="C4" s="19"/>
      <c r="D4" s="27" t="e">
        <f>C4/C3</f>
        <v>#DIV/0!</v>
      </c>
      <c r="E4" s="20"/>
      <c r="F4" s="27" t="e">
        <f>E4/E3</f>
        <v>#DIV/0!</v>
      </c>
      <c r="G4" s="20"/>
      <c r="H4" s="27" t="e">
        <f>G4/G3</f>
        <v>#DIV/0!</v>
      </c>
      <c r="I4" s="20"/>
      <c r="J4" s="28" t="e">
        <f>I4/I3</f>
        <v>#DIV/0!</v>
      </c>
      <c r="K4" s="87" t="e">
        <f t="shared" si="0"/>
        <v>#DIV/0!</v>
      </c>
      <c r="L4" s="88"/>
      <c r="M4" s="79"/>
      <c r="N4" s="19"/>
      <c r="O4" s="28" t="e">
        <f>N4/N3</f>
        <v>#DIV/0!</v>
      </c>
      <c r="P4" s="20"/>
      <c r="Q4" s="28" t="e">
        <f>P4/P3</f>
        <v>#DIV/0!</v>
      </c>
      <c r="R4" s="20"/>
      <c r="S4" s="28" t="e">
        <f>R4/R3</f>
        <v>#DIV/0!</v>
      </c>
      <c r="T4" s="20"/>
      <c r="U4" s="28" t="e">
        <f>T4/T3</f>
        <v>#DIV/0!</v>
      </c>
      <c r="V4" s="87" t="e">
        <f>(T4/N4)^(1/(T$2-N$2))-1</f>
        <v>#DIV/0!</v>
      </c>
      <c r="W4" s="88"/>
    </row>
    <row r="5" spans="1:23" ht="12.75">
      <c r="A5" s="16" t="s">
        <v>0</v>
      </c>
      <c r="B5" s="16" t="s">
        <v>3</v>
      </c>
      <c r="C5" s="50">
        <f>SUM(C6:C7)</f>
        <v>0</v>
      </c>
      <c r="D5" s="34"/>
      <c r="E5" s="57">
        <f>SUM(E6:E7)</f>
        <v>0</v>
      </c>
      <c r="F5" s="34" t="e">
        <f>E5/C5-1</f>
        <v>#DIV/0!</v>
      </c>
      <c r="G5" s="57">
        <f>SUM(G6:G7)</f>
        <v>0</v>
      </c>
      <c r="H5" s="34" t="e">
        <f>G5/E5-1</f>
        <v>#DIV/0!</v>
      </c>
      <c r="I5" s="57">
        <f>SUM(I6:I7)</f>
        <v>0</v>
      </c>
      <c r="J5" s="33" t="e">
        <f>I5/G5-1</f>
        <v>#DIV/0!</v>
      </c>
      <c r="K5" s="89" t="e">
        <f t="shared" si="0"/>
        <v>#DIV/0!</v>
      </c>
      <c r="L5" s="90"/>
      <c r="M5" s="75"/>
      <c r="N5" s="50">
        <f>SUM(N6:N7)</f>
        <v>0</v>
      </c>
      <c r="O5" s="34" t="e">
        <f>N5/I5-1</f>
        <v>#DIV/0!</v>
      </c>
      <c r="P5" s="57">
        <f>SUM(P6:P7)</f>
        <v>0</v>
      </c>
      <c r="Q5" s="34" t="e">
        <f>P5/N5-1</f>
        <v>#DIV/0!</v>
      </c>
      <c r="R5" s="57">
        <f>SUM(R6:R7)</f>
        <v>0</v>
      </c>
      <c r="S5" s="34" t="e">
        <f>R5/P5-1</f>
        <v>#DIV/0!</v>
      </c>
      <c r="T5" s="57">
        <f>SUM(T6:T7)</f>
        <v>0</v>
      </c>
      <c r="U5" s="33" t="e">
        <f>T5/R5-1</f>
        <v>#DIV/0!</v>
      </c>
      <c r="V5" s="89" t="e">
        <f aca="true" t="shared" si="1" ref="V5:V28">(T5/I5)^(1/(T$2-I$2))-1</f>
        <v>#DIV/0!</v>
      </c>
      <c r="W5" s="90"/>
    </row>
    <row r="6" spans="1:23" ht="12.75">
      <c r="A6" s="2"/>
      <c r="B6" s="3" t="s">
        <v>17</v>
      </c>
      <c r="C6" s="35">
        <f>C9+C12+C15+C18</f>
        <v>0</v>
      </c>
      <c r="D6" s="9" t="e">
        <f>C6/C$5</f>
        <v>#DIV/0!</v>
      </c>
      <c r="E6" s="36">
        <f>E9+E12+E15+E18</f>
        <v>0</v>
      </c>
      <c r="F6" s="9" t="e">
        <f>E6/E$5</f>
        <v>#DIV/0!</v>
      </c>
      <c r="G6" s="36">
        <f>G9+G12+G15+G18</f>
        <v>0</v>
      </c>
      <c r="H6" s="9" t="e">
        <f>G6/G$5</f>
        <v>#DIV/0!</v>
      </c>
      <c r="I6" s="36">
        <f>I9+I12+I15+I18</f>
        <v>0</v>
      </c>
      <c r="J6" s="5" t="e">
        <f>I6/I$5</f>
        <v>#DIV/0!</v>
      </c>
      <c r="K6" s="89" t="e">
        <f t="shared" si="0"/>
        <v>#DIV/0!</v>
      </c>
      <c r="L6" s="90"/>
      <c r="M6" s="80"/>
      <c r="N6" s="35">
        <f>N9+N12+N15+N18</f>
        <v>0</v>
      </c>
      <c r="O6" s="9" t="e">
        <f>N6/N$5</f>
        <v>#DIV/0!</v>
      </c>
      <c r="P6" s="36">
        <f>P9+P12+P15+P18</f>
        <v>0</v>
      </c>
      <c r="Q6" s="9" t="e">
        <f>P6/P$5</f>
        <v>#DIV/0!</v>
      </c>
      <c r="R6" s="36">
        <f>R9+R12+R15+R18</f>
        <v>0</v>
      </c>
      <c r="S6" s="9" t="e">
        <f>R6/R$5</f>
        <v>#DIV/0!</v>
      </c>
      <c r="T6" s="36">
        <f>T9+T12+T15+T18</f>
        <v>0</v>
      </c>
      <c r="U6" s="5" t="e">
        <f>T6/T$5</f>
        <v>#DIV/0!</v>
      </c>
      <c r="V6" s="89" t="e">
        <f t="shared" si="1"/>
        <v>#DIV/0!</v>
      </c>
      <c r="W6" s="90"/>
    </row>
    <row r="7" spans="1:23" ht="12.75">
      <c r="A7" s="2"/>
      <c r="B7" s="3" t="s">
        <v>18</v>
      </c>
      <c r="C7" s="35">
        <f>C10+C13+C16+C19</f>
        <v>0</v>
      </c>
      <c r="D7" s="9" t="e">
        <f>C7/C$5</f>
        <v>#DIV/0!</v>
      </c>
      <c r="E7" s="36">
        <f>E10+E13+E16+E19</f>
        <v>0</v>
      </c>
      <c r="F7" s="9" t="e">
        <f>E7/E$5</f>
        <v>#DIV/0!</v>
      </c>
      <c r="G7" s="36">
        <f>G10+G13+G16+G19</f>
        <v>0</v>
      </c>
      <c r="H7" s="9" t="e">
        <f>G7/G$5</f>
        <v>#DIV/0!</v>
      </c>
      <c r="I7" s="36">
        <f>I10+I13+I16+I19</f>
        <v>0</v>
      </c>
      <c r="J7" s="5" t="e">
        <f>I7/I$5</f>
        <v>#DIV/0!</v>
      </c>
      <c r="K7" s="89" t="e">
        <f t="shared" si="0"/>
        <v>#DIV/0!</v>
      </c>
      <c r="L7" s="90"/>
      <c r="M7" s="81"/>
      <c r="N7" s="35">
        <f>N10+N13+N16+N19</f>
        <v>0</v>
      </c>
      <c r="O7" s="9" t="e">
        <f>N7/N$5</f>
        <v>#DIV/0!</v>
      </c>
      <c r="P7" s="36">
        <f>P10+P13+P16+P19</f>
        <v>0</v>
      </c>
      <c r="Q7" s="9" t="e">
        <f>P7/P$5</f>
        <v>#DIV/0!</v>
      </c>
      <c r="R7" s="36">
        <f>R10+R13+R16+R19</f>
        <v>0</v>
      </c>
      <c r="S7" s="9" t="e">
        <f>R7/R$5</f>
        <v>#DIV/0!</v>
      </c>
      <c r="T7" s="36">
        <f>T10+T13+T16+T19</f>
        <v>0</v>
      </c>
      <c r="U7" s="5" t="e">
        <f>T7/T$5</f>
        <v>#DIV/0!</v>
      </c>
      <c r="V7" s="89" t="e">
        <f t="shared" si="1"/>
        <v>#DIV/0!</v>
      </c>
      <c r="W7" s="90"/>
    </row>
    <row r="8" spans="1:23" ht="12.75">
      <c r="A8" s="2"/>
      <c r="B8" s="54" t="s">
        <v>19</v>
      </c>
      <c r="C8" s="51">
        <f>SUM(C9:C10)</f>
        <v>0</v>
      </c>
      <c r="D8" s="55" t="e">
        <f>C8/C$5</f>
        <v>#DIV/0!</v>
      </c>
      <c r="E8" s="56">
        <f>SUM(E9:E10)</f>
        <v>0</v>
      </c>
      <c r="F8" s="55" t="e">
        <f>E8/E$5</f>
        <v>#DIV/0!</v>
      </c>
      <c r="G8" s="56">
        <f>SUM(G9:G10)</f>
        <v>0</v>
      </c>
      <c r="H8" s="55" t="e">
        <f>G8/G$5</f>
        <v>#DIV/0!</v>
      </c>
      <c r="I8" s="56">
        <f>SUM(I9:I10)</f>
        <v>0</v>
      </c>
      <c r="J8" s="38" t="e">
        <f>I8/I$5</f>
        <v>#DIV/0!</v>
      </c>
      <c r="K8" s="91" t="e">
        <f t="shared" si="0"/>
        <v>#DIV/0!</v>
      </c>
      <c r="L8" s="92"/>
      <c r="M8" s="82"/>
      <c r="N8" s="51">
        <f>SUM(N9:N10)</f>
        <v>0</v>
      </c>
      <c r="O8" s="55" t="e">
        <f>N8/N$5</f>
        <v>#DIV/0!</v>
      </c>
      <c r="P8" s="56">
        <f>SUM(P9:P10)</f>
        <v>0</v>
      </c>
      <c r="Q8" s="55" t="e">
        <f>P8/P$5</f>
        <v>#DIV/0!</v>
      </c>
      <c r="R8" s="56">
        <f>SUM(R9:R10)</f>
        <v>0</v>
      </c>
      <c r="S8" s="55" t="e">
        <f>R8/R$5</f>
        <v>#DIV/0!</v>
      </c>
      <c r="T8" s="56">
        <f>SUM(T9:T10)</f>
        <v>0</v>
      </c>
      <c r="U8" s="38" t="e">
        <f>T8/T$5</f>
        <v>#DIV/0!</v>
      </c>
      <c r="V8" s="91" t="e">
        <f t="shared" si="1"/>
        <v>#DIV/0!</v>
      </c>
      <c r="W8" s="92"/>
    </row>
    <row r="9" spans="2:23" s="39" customFormat="1" ht="12">
      <c r="B9" s="52" t="s">
        <v>17</v>
      </c>
      <c r="C9" s="40"/>
      <c r="D9" s="43" t="e">
        <f>C9/C8</f>
        <v>#DIV/0!</v>
      </c>
      <c r="E9" s="42"/>
      <c r="F9" s="43" t="e">
        <f>E9/E8</f>
        <v>#DIV/0!</v>
      </c>
      <c r="G9" s="42"/>
      <c r="H9" s="43" t="e">
        <f>G9/G8</f>
        <v>#DIV/0!</v>
      </c>
      <c r="I9" s="42"/>
      <c r="J9" s="41" t="e">
        <f>I9/I8</f>
        <v>#DIV/0!</v>
      </c>
      <c r="K9" s="95" t="e">
        <f t="shared" si="0"/>
        <v>#DIV/0!</v>
      </c>
      <c r="L9" s="96"/>
      <c r="M9" s="83"/>
      <c r="N9" s="40"/>
      <c r="O9" s="43" t="e">
        <f>N9/N8</f>
        <v>#DIV/0!</v>
      </c>
      <c r="P9" s="42"/>
      <c r="Q9" s="43" t="e">
        <f>P9/P8</f>
        <v>#DIV/0!</v>
      </c>
      <c r="R9" s="42"/>
      <c r="S9" s="43" t="e">
        <f>R9/R8</f>
        <v>#DIV/0!</v>
      </c>
      <c r="T9" s="42"/>
      <c r="U9" s="41" t="e">
        <f>T9/T8</f>
        <v>#DIV/0!</v>
      </c>
      <c r="V9" s="95" t="e">
        <f t="shared" si="1"/>
        <v>#DIV/0!</v>
      </c>
      <c r="W9" s="96"/>
    </row>
    <row r="10" spans="2:23" s="39" customFormat="1" ht="12">
      <c r="B10" s="53" t="s">
        <v>18</v>
      </c>
      <c r="C10" s="44"/>
      <c r="D10" s="47" t="e">
        <f>C10/C8</f>
        <v>#DIV/0!</v>
      </c>
      <c r="E10" s="46"/>
      <c r="F10" s="47" t="e">
        <f>E10/E8</f>
        <v>#DIV/0!</v>
      </c>
      <c r="G10" s="46"/>
      <c r="H10" s="47" t="e">
        <f>G10/G8</f>
        <v>#DIV/0!</v>
      </c>
      <c r="I10" s="46"/>
      <c r="J10" s="48" t="e">
        <f>I10/I8</f>
        <v>#DIV/0!</v>
      </c>
      <c r="K10" s="95" t="e">
        <f t="shared" si="0"/>
        <v>#DIV/0!</v>
      </c>
      <c r="L10" s="96"/>
      <c r="M10" s="84"/>
      <c r="N10" s="44"/>
      <c r="O10" s="47" t="e">
        <f>N10/N8</f>
        <v>#DIV/0!</v>
      </c>
      <c r="P10" s="46"/>
      <c r="Q10" s="47" t="e">
        <f>P10/P8</f>
        <v>#DIV/0!</v>
      </c>
      <c r="R10" s="46"/>
      <c r="S10" s="47" t="e">
        <f>R10/R8</f>
        <v>#DIV/0!</v>
      </c>
      <c r="T10" s="46"/>
      <c r="U10" s="45" t="e">
        <f>T10/T8</f>
        <v>#DIV/0!</v>
      </c>
      <c r="V10" s="95" t="e">
        <f t="shared" si="1"/>
        <v>#DIV/0!</v>
      </c>
      <c r="W10" s="96"/>
    </row>
    <row r="11" spans="1:23" ht="12.75">
      <c r="A11" s="2"/>
      <c r="B11" s="54" t="s">
        <v>20</v>
      </c>
      <c r="C11" s="35">
        <f>SUM(C12:C13)</f>
        <v>0</v>
      </c>
      <c r="D11" s="9" t="e">
        <f>C11/C$5</f>
        <v>#DIV/0!</v>
      </c>
      <c r="E11" s="36">
        <f>SUM(E12:E13)</f>
        <v>0</v>
      </c>
      <c r="F11" s="9" t="e">
        <f>E11/E$5</f>
        <v>#DIV/0!</v>
      </c>
      <c r="G11" s="36">
        <f>SUM(G12:G13)</f>
        <v>0</v>
      </c>
      <c r="H11" s="9" t="e">
        <f>G11/G$5</f>
        <v>#DIV/0!</v>
      </c>
      <c r="I11" s="36">
        <f>SUM(I12:I13)</f>
        <v>0</v>
      </c>
      <c r="J11" s="5" t="e">
        <f>I11/I$5</f>
        <v>#DIV/0!</v>
      </c>
      <c r="K11" s="91" t="e">
        <f t="shared" si="0"/>
        <v>#DIV/0!</v>
      </c>
      <c r="L11" s="92"/>
      <c r="M11" s="82"/>
      <c r="N11" s="51">
        <f>SUM(N12:N13)</f>
        <v>0</v>
      </c>
      <c r="O11" s="55" t="e">
        <f>N11/N$5</f>
        <v>#DIV/0!</v>
      </c>
      <c r="P11" s="56">
        <f>SUM(P12:P13)</f>
        <v>0</v>
      </c>
      <c r="Q11" s="55" t="e">
        <f>P11/P$5</f>
        <v>#DIV/0!</v>
      </c>
      <c r="R11" s="56">
        <f>SUM(R12:R13)</f>
        <v>0</v>
      </c>
      <c r="S11" s="55" t="e">
        <f>R11/R$5</f>
        <v>#DIV/0!</v>
      </c>
      <c r="T11" s="56">
        <f>SUM(T12:T13)</f>
        <v>0</v>
      </c>
      <c r="U11" s="38" t="e">
        <f>T11/T$5</f>
        <v>#DIV/0!</v>
      </c>
      <c r="V11" s="91" t="e">
        <f t="shared" si="1"/>
        <v>#DIV/0!</v>
      </c>
      <c r="W11" s="92"/>
    </row>
    <row r="12" spans="2:23" s="39" customFormat="1" ht="12">
      <c r="B12" s="52" t="s">
        <v>17</v>
      </c>
      <c r="C12" s="40"/>
      <c r="D12" s="43" t="e">
        <f>C12/C11</f>
        <v>#DIV/0!</v>
      </c>
      <c r="E12" s="42"/>
      <c r="F12" s="43" t="e">
        <f>E12/E11</f>
        <v>#DIV/0!</v>
      </c>
      <c r="G12" s="42"/>
      <c r="H12" s="43" t="e">
        <f>G12/G11</f>
        <v>#DIV/0!</v>
      </c>
      <c r="I12" s="42"/>
      <c r="J12" s="41" t="e">
        <f>I12/I11</f>
        <v>#DIV/0!</v>
      </c>
      <c r="K12" s="95" t="e">
        <f t="shared" si="0"/>
        <v>#DIV/0!</v>
      </c>
      <c r="L12" s="96"/>
      <c r="M12" s="83"/>
      <c r="N12" s="40"/>
      <c r="O12" s="43" t="e">
        <f>N12/N11</f>
        <v>#DIV/0!</v>
      </c>
      <c r="P12" s="42"/>
      <c r="Q12" s="43" t="e">
        <f>P12/P11</f>
        <v>#DIV/0!</v>
      </c>
      <c r="R12" s="42"/>
      <c r="S12" s="43" t="e">
        <f>R12/R11</f>
        <v>#DIV/0!</v>
      </c>
      <c r="T12" s="42"/>
      <c r="U12" s="41" t="e">
        <f>T12/T11</f>
        <v>#DIV/0!</v>
      </c>
      <c r="V12" s="95" t="e">
        <f t="shared" si="1"/>
        <v>#DIV/0!</v>
      </c>
      <c r="W12" s="96"/>
    </row>
    <row r="13" spans="2:23" s="39" customFormat="1" ht="12">
      <c r="B13" s="53" t="s">
        <v>18</v>
      </c>
      <c r="C13" s="44"/>
      <c r="D13" s="47" t="e">
        <f>C13/C11</f>
        <v>#DIV/0!</v>
      </c>
      <c r="E13" s="46"/>
      <c r="F13" s="47" t="e">
        <f>E13/E11</f>
        <v>#DIV/0!</v>
      </c>
      <c r="G13" s="46"/>
      <c r="H13" s="47" t="e">
        <f>G13/G11</f>
        <v>#DIV/0!</v>
      </c>
      <c r="I13" s="46"/>
      <c r="J13" s="48" t="e">
        <f>I13/I11</f>
        <v>#DIV/0!</v>
      </c>
      <c r="K13" s="95" t="e">
        <f t="shared" si="0"/>
        <v>#DIV/0!</v>
      </c>
      <c r="L13" s="96"/>
      <c r="M13" s="84"/>
      <c r="N13" s="44"/>
      <c r="O13" s="47" t="e">
        <f>N13/N11</f>
        <v>#DIV/0!</v>
      </c>
      <c r="P13" s="46"/>
      <c r="Q13" s="47" t="e">
        <f>P13/P11</f>
        <v>#DIV/0!</v>
      </c>
      <c r="R13" s="46"/>
      <c r="S13" s="47" t="e">
        <f>R13/R11</f>
        <v>#DIV/0!</v>
      </c>
      <c r="T13" s="46"/>
      <c r="U13" s="45" t="e">
        <f>T13/T11</f>
        <v>#DIV/0!</v>
      </c>
      <c r="V13" s="95" t="e">
        <f t="shared" si="1"/>
        <v>#DIV/0!</v>
      </c>
      <c r="W13" s="96"/>
    </row>
    <row r="14" spans="1:23" ht="12.75">
      <c r="A14" s="2"/>
      <c r="B14" s="54" t="s">
        <v>21</v>
      </c>
      <c r="C14" s="35">
        <f>SUM(C15:C16)</f>
        <v>0</v>
      </c>
      <c r="D14" s="9" t="e">
        <f>C14/C$5</f>
        <v>#DIV/0!</v>
      </c>
      <c r="E14" s="36">
        <f>SUM(E15:E16)</f>
        <v>0</v>
      </c>
      <c r="F14" s="9" t="e">
        <f>E14/E$5</f>
        <v>#DIV/0!</v>
      </c>
      <c r="G14" s="36">
        <f>SUM(G15:G16)</f>
        <v>0</v>
      </c>
      <c r="H14" s="9" t="e">
        <f>G14/G$5</f>
        <v>#DIV/0!</v>
      </c>
      <c r="I14" s="36">
        <f>SUM(I15:I16)</f>
        <v>0</v>
      </c>
      <c r="J14" s="5" t="e">
        <f>I14/I$5</f>
        <v>#DIV/0!</v>
      </c>
      <c r="K14" s="91" t="e">
        <f t="shared" si="0"/>
        <v>#DIV/0!</v>
      </c>
      <c r="L14" s="92"/>
      <c r="M14" s="82"/>
      <c r="N14" s="51">
        <f>SUM(N15:N16)</f>
        <v>0</v>
      </c>
      <c r="O14" s="55" t="e">
        <f>N14/N$5</f>
        <v>#DIV/0!</v>
      </c>
      <c r="P14" s="56">
        <f>SUM(P15:P16)</f>
        <v>0</v>
      </c>
      <c r="Q14" s="55" t="e">
        <f>P14/P$5</f>
        <v>#DIV/0!</v>
      </c>
      <c r="R14" s="56">
        <f>SUM(R15:R16)</f>
        <v>0</v>
      </c>
      <c r="S14" s="55" t="e">
        <f>R14/R$5</f>
        <v>#DIV/0!</v>
      </c>
      <c r="T14" s="56">
        <f>SUM(T15:T16)</f>
        <v>0</v>
      </c>
      <c r="U14" s="38" t="e">
        <f>T14/T$5</f>
        <v>#DIV/0!</v>
      </c>
      <c r="V14" s="91" t="e">
        <f t="shared" si="1"/>
        <v>#DIV/0!</v>
      </c>
      <c r="W14" s="92"/>
    </row>
    <row r="15" spans="2:23" s="39" customFormat="1" ht="12">
      <c r="B15" s="52" t="s">
        <v>17</v>
      </c>
      <c r="C15" s="40"/>
      <c r="D15" s="43" t="e">
        <f>C15/C14</f>
        <v>#DIV/0!</v>
      </c>
      <c r="E15" s="42"/>
      <c r="F15" s="43" t="e">
        <f>E15/E14</f>
        <v>#DIV/0!</v>
      </c>
      <c r="G15" s="42"/>
      <c r="H15" s="43" t="e">
        <f>G15/G14</f>
        <v>#DIV/0!</v>
      </c>
      <c r="I15" s="42"/>
      <c r="J15" s="41" t="e">
        <f>I15/I14</f>
        <v>#DIV/0!</v>
      </c>
      <c r="K15" s="95" t="e">
        <f t="shared" si="0"/>
        <v>#DIV/0!</v>
      </c>
      <c r="L15" s="96"/>
      <c r="M15" s="83"/>
      <c r="N15" s="42"/>
      <c r="O15" s="43" t="e">
        <f>N15/N14</f>
        <v>#DIV/0!</v>
      </c>
      <c r="P15" s="42"/>
      <c r="Q15" s="43" t="e">
        <f>P15/P14</f>
        <v>#DIV/0!</v>
      </c>
      <c r="R15" s="42"/>
      <c r="S15" s="43" t="e">
        <f>R15/R14</f>
        <v>#DIV/0!</v>
      </c>
      <c r="T15" s="42"/>
      <c r="U15" s="41" t="e">
        <f>T15/T14</f>
        <v>#DIV/0!</v>
      </c>
      <c r="V15" s="95" t="e">
        <f t="shared" si="1"/>
        <v>#DIV/0!</v>
      </c>
      <c r="W15" s="96"/>
    </row>
    <row r="16" spans="2:23" s="39" customFormat="1" ht="12">
      <c r="B16" s="53" t="s">
        <v>18</v>
      </c>
      <c r="C16" s="44"/>
      <c r="D16" s="47" t="e">
        <f>C16/C14</f>
        <v>#DIV/0!</v>
      </c>
      <c r="E16" s="46"/>
      <c r="F16" s="47" t="e">
        <f>E16/E14</f>
        <v>#DIV/0!</v>
      </c>
      <c r="G16" s="46"/>
      <c r="H16" s="47" t="e">
        <f>G16/G14</f>
        <v>#DIV/0!</v>
      </c>
      <c r="I16" s="46"/>
      <c r="J16" s="48" t="e">
        <f>I16/I14</f>
        <v>#DIV/0!</v>
      </c>
      <c r="K16" s="95" t="e">
        <f t="shared" si="0"/>
        <v>#DIV/0!</v>
      </c>
      <c r="L16" s="96"/>
      <c r="M16" s="84"/>
      <c r="N16" s="44"/>
      <c r="O16" s="47" t="e">
        <f>N16/N14</f>
        <v>#DIV/0!</v>
      </c>
      <c r="P16" s="46"/>
      <c r="Q16" s="47" t="e">
        <f>P16/P14</f>
        <v>#DIV/0!</v>
      </c>
      <c r="R16" s="46"/>
      <c r="S16" s="47" t="e">
        <f>R16/R14</f>
        <v>#DIV/0!</v>
      </c>
      <c r="T16" s="72"/>
      <c r="U16" s="45" t="e">
        <f>T16/T14</f>
        <v>#DIV/0!</v>
      </c>
      <c r="V16" s="95" t="e">
        <f t="shared" si="1"/>
        <v>#DIV/0!</v>
      </c>
      <c r="W16" s="96"/>
    </row>
    <row r="17" spans="1:23" ht="12.75">
      <c r="A17" s="2"/>
      <c r="B17" s="54" t="s">
        <v>22</v>
      </c>
      <c r="C17" s="35">
        <f>SUM(C18:C19)</f>
        <v>0</v>
      </c>
      <c r="D17" s="9" t="e">
        <f>C17/C$5</f>
        <v>#DIV/0!</v>
      </c>
      <c r="E17" s="36">
        <f>SUM(E18:E19)</f>
        <v>0</v>
      </c>
      <c r="F17" s="9" t="e">
        <f>E17/E$5</f>
        <v>#DIV/0!</v>
      </c>
      <c r="G17" s="36">
        <f>SUM(G18:G19)</f>
        <v>0</v>
      </c>
      <c r="H17" s="9" t="e">
        <f>G17/G$5</f>
        <v>#DIV/0!</v>
      </c>
      <c r="I17" s="36">
        <f>SUM(I18:I19)</f>
        <v>0</v>
      </c>
      <c r="J17" s="5" t="e">
        <f>I17/I$5</f>
        <v>#DIV/0!</v>
      </c>
      <c r="K17" s="91" t="e">
        <f t="shared" si="0"/>
        <v>#DIV/0!</v>
      </c>
      <c r="L17" s="92"/>
      <c r="M17" s="82"/>
      <c r="N17" s="35">
        <f>SUM(N18:N19)</f>
        <v>0</v>
      </c>
      <c r="O17" s="9" t="e">
        <f>N17/N$5</f>
        <v>#DIV/0!</v>
      </c>
      <c r="P17" s="36">
        <f>SUM(P18:P19)</f>
        <v>0</v>
      </c>
      <c r="Q17" s="9" t="e">
        <f>P17/P$5</f>
        <v>#DIV/0!</v>
      </c>
      <c r="R17" s="36">
        <f>SUM(R18:R19)</f>
        <v>0</v>
      </c>
      <c r="S17" s="9" t="e">
        <f>R17/R$5</f>
        <v>#DIV/0!</v>
      </c>
      <c r="T17" s="36">
        <f>SUM(T18:T19)</f>
        <v>0</v>
      </c>
      <c r="U17" s="38" t="e">
        <f>T17/T$5</f>
        <v>#DIV/0!</v>
      </c>
      <c r="V17" s="91" t="e">
        <f t="shared" si="1"/>
        <v>#DIV/0!</v>
      </c>
      <c r="W17" s="92"/>
    </row>
    <row r="18" spans="2:23" s="39" customFormat="1" ht="12">
      <c r="B18" s="52" t="s">
        <v>17</v>
      </c>
      <c r="C18" s="40"/>
      <c r="D18" s="43" t="e">
        <f>C18/C17</f>
        <v>#DIV/0!</v>
      </c>
      <c r="E18" s="42"/>
      <c r="F18" s="43" t="e">
        <f>E18/E17</f>
        <v>#DIV/0!</v>
      </c>
      <c r="G18" s="42"/>
      <c r="H18" s="43" t="e">
        <f>G18/G17</f>
        <v>#DIV/0!</v>
      </c>
      <c r="I18" s="42"/>
      <c r="J18" s="41" t="e">
        <f>I18/I17</f>
        <v>#DIV/0!</v>
      </c>
      <c r="K18" s="95" t="e">
        <f t="shared" si="0"/>
        <v>#DIV/0!</v>
      </c>
      <c r="L18" s="96"/>
      <c r="M18" s="83"/>
      <c r="N18" s="42"/>
      <c r="O18" s="43" t="e">
        <f>N18/N17</f>
        <v>#DIV/0!</v>
      </c>
      <c r="P18" s="42"/>
      <c r="Q18" s="43" t="e">
        <f>P18/P17</f>
        <v>#DIV/0!</v>
      </c>
      <c r="R18" s="42"/>
      <c r="S18" s="43" t="e">
        <f>R18/R17</f>
        <v>#DIV/0!</v>
      </c>
      <c r="T18" s="42"/>
      <c r="U18" s="41" t="e">
        <f>T18/T17</f>
        <v>#DIV/0!</v>
      </c>
      <c r="V18" s="95" t="e">
        <f t="shared" si="1"/>
        <v>#DIV/0!</v>
      </c>
      <c r="W18" s="96"/>
    </row>
    <row r="19" spans="1:23" s="39" customFormat="1" ht="12.75" thickBot="1">
      <c r="A19" s="58"/>
      <c r="B19" s="71" t="s">
        <v>18</v>
      </c>
      <c r="C19" s="60"/>
      <c r="D19" s="61" t="e">
        <f>C19/C17</f>
        <v>#DIV/0!</v>
      </c>
      <c r="E19" s="62"/>
      <c r="F19" s="61" t="e">
        <f>E19/E17</f>
        <v>#DIV/0!</v>
      </c>
      <c r="G19" s="62"/>
      <c r="H19" s="61" t="e">
        <f>G19/G17</f>
        <v>#DIV/0!</v>
      </c>
      <c r="I19" s="62"/>
      <c r="J19" s="63" t="e">
        <f>I19/I17</f>
        <v>#DIV/0!</v>
      </c>
      <c r="K19" s="97" t="e">
        <f t="shared" si="0"/>
        <v>#DIV/0!</v>
      </c>
      <c r="L19" s="98"/>
      <c r="M19" s="85"/>
      <c r="N19" s="62"/>
      <c r="O19" s="61" t="e">
        <f>N19/N17</f>
        <v>#DIV/0!</v>
      </c>
      <c r="P19" s="62"/>
      <c r="Q19" s="61" t="e">
        <f>P19/P17</f>
        <v>#DIV/0!</v>
      </c>
      <c r="R19" s="62"/>
      <c r="S19" s="61" t="e">
        <f>R19/R17</f>
        <v>#DIV/0!</v>
      </c>
      <c r="T19" s="62"/>
      <c r="U19" s="63" t="e">
        <f>T19/T17</f>
        <v>#DIV/0!</v>
      </c>
      <c r="V19" s="97" t="e">
        <f t="shared" si="1"/>
        <v>#DIV/0!</v>
      </c>
      <c r="W19" s="98"/>
    </row>
    <row r="20" spans="1:23" ht="12.75">
      <c r="A20" s="16" t="s">
        <v>5</v>
      </c>
      <c r="B20" s="16" t="s">
        <v>3</v>
      </c>
      <c r="C20" s="35">
        <f>SUM(C21:C23)</f>
        <v>0</v>
      </c>
      <c r="D20" s="37"/>
      <c r="E20" s="36">
        <f>SUM(E21:E23)</f>
        <v>0</v>
      </c>
      <c r="F20" s="9" t="e">
        <f>E20/C20-1</f>
        <v>#DIV/0!</v>
      </c>
      <c r="G20" s="36">
        <f>SUM(G21:G23)</f>
        <v>0</v>
      </c>
      <c r="H20" s="9" t="e">
        <f>G20/E20-1</f>
        <v>#DIV/0!</v>
      </c>
      <c r="I20" s="36">
        <f>SUM(I21:I23)</f>
        <v>0</v>
      </c>
      <c r="J20" s="9" t="e">
        <f>I20/G20-1</f>
        <v>#DIV/0!</v>
      </c>
      <c r="K20" s="89" t="e">
        <f t="shared" si="0"/>
        <v>#DIV/0!</v>
      </c>
      <c r="L20" s="90"/>
      <c r="M20" s="75"/>
      <c r="N20" s="35">
        <f>SUM(N21:N23)</f>
        <v>0</v>
      </c>
      <c r="O20" s="37"/>
      <c r="P20" s="36">
        <f>SUM(P21:P23)</f>
        <v>0</v>
      </c>
      <c r="Q20" s="9" t="e">
        <f>P20/N20-1</f>
        <v>#DIV/0!</v>
      </c>
      <c r="R20" s="36">
        <f>SUM(R21:R23)</f>
        <v>0</v>
      </c>
      <c r="S20" s="9" t="e">
        <f>R20/P20-1</f>
        <v>#DIV/0!</v>
      </c>
      <c r="T20" s="36">
        <f>SUM(T21:T23)</f>
        <v>0</v>
      </c>
      <c r="U20" s="9" t="e">
        <f>T20/R20-1</f>
        <v>#DIV/0!</v>
      </c>
      <c r="V20" s="89" t="e">
        <f t="shared" si="1"/>
        <v>#DIV/0!</v>
      </c>
      <c r="W20" s="90"/>
    </row>
    <row r="21" spans="2:23" s="39" customFormat="1" ht="12">
      <c r="B21" s="49" t="s">
        <v>23</v>
      </c>
      <c r="C21" s="40"/>
      <c r="D21" s="43" t="e">
        <f>C21/C20</f>
        <v>#DIV/0!</v>
      </c>
      <c r="E21" s="42"/>
      <c r="F21" s="43" t="e">
        <f>E21/E20</f>
        <v>#DIV/0!</v>
      </c>
      <c r="G21" s="42"/>
      <c r="H21" s="43" t="e">
        <f>G21/G20</f>
        <v>#DIV/0!</v>
      </c>
      <c r="I21" s="42"/>
      <c r="J21" s="41" t="e">
        <f>I21/I20</f>
        <v>#DIV/0!</v>
      </c>
      <c r="K21" s="95" t="e">
        <f t="shared" si="0"/>
        <v>#DIV/0!</v>
      </c>
      <c r="L21" s="96"/>
      <c r="M21" s="76"/>
      <c r="N21" s="42"/>
      <c r="O21" s="43" t="e">
        <f>N21/N20</f>
        <v>#DIV/0!</v>
      </c>
      <c r="P21" s="42"/>
      <c r="Q21" s="43" t="e">
        <f>P21/P20</f>
        <v>#DIV/0!</v>
      </c>
      <c r="R21" s="42"/>
      <c r="S21" s="43" t="e">
        <f>R21/R20</f>
        <v>#DIV/0!</v>
      </c>
      <c r="T21" s="42"/>
      <c r="U21" s="41" t="e">
        <f>T21/T20</f>
        <v>#DIV/0!</v>
      </c>
      <c r="V21" s="95" t="e">
        <f t="shared" si="1"/>
        <v>#DIV/0!</v>
      </c>
      <c r="W21" s="96"/>
    </row>
    <row r="22" spans="2:23" s="39" customFormat="1" ht="12">
      <c r="B22" s="49" t="s">
        <v>24</v>
      </c>
      <c r="C22" s="40"/>
      <c r="D22" s="43" t="e">
        <f>C22/C20</f>
        <v>#DIV/0!</v>
      </c>
      <c r="E22" s="42"/>
      <c r="F22" s="43" t="e">
        <f>E22/E20</f>
        <v>#DIV/0!</v>
      </c>
      <c r="G22" s="42"/>
      <c r="H22" s="43" t="e">
        <f>G22/G20</f>
        <v>#DIV/0!</v>
      </c>
      <c r="I22" s="42"/>
      <c r="J22" s="41" t="e">
        <f>I22/I20</f>
        <v>#DIV/0!</v>
      </c>
      <c r="K22" s="95" t="e">
        <f t="shared" si="0"/>
        <v>#DIV/0!</v>
      </c>
      <c r="L22" s="96"/>
      <c r="M22" s="76"/>
      <c r="N22" s="42"/>
      <c r="O22" s="43" t="e">
        <f>N22/N20</f>
        <v>#DIV/0!</v>
      </c>
      <c r="P22" s="42"/>
      <c r="Q22" s="43" t="e">
        <f>P22/P20</f>
        <v>#DIV/0!</v>
      </c>
      <c r="R22" s="42"/>
      <c r="S22" s="43" t="e">
        <f>R22/R20</f>
        <v>#DIV/0!</v>
      </c>
      <c r="T22" s="42"/>
      <c r="U22" s="41" t="e">
        <f>T22/T20</f>
        <v>#DIV/0!</v>
      </c>
      <c r="V22" s="95" t="e">
        <f t="shared" si="1"/>
        <v>#DIV/0!</v>
      </c>
      <c r="W22" s="96"/>
    </row>
    <row r="23" spans="1:23" s="39" customFormat="1" ht="12.75" thickBot="1">
      <c r="A23" s="58"/>
      <c r="B23" s="64" t="s">
        <v>25</v>
      </c>
      <c r="C23" s="60"/>
      <c r="D23" s="61" t="e">
        <f>C23/C20</f>
        <v>#DIV/0!</v>
      </c>
      <c r="E23" s="62"/>
      <c r="F23" s="61" t="e">
        <f>E23/E20</f>
        <v>#DIV/0!</v>
      </c>
      <c r="G23" s="62"/>
      <c r="H23" s="61" t="e">
        <f>G23/G20</f>
        <v>#DIV/0!</v>
      </c>
      <c r="I23" s="62"/>
      <c r="J23" s="63" t="e">
        <f>I23/I20</f>
        <v>#DIV/0!</v>
      </c>
      <c r="K23" s="97" t="e">
        <f t="shared" si="0"/>
        <v>#DIV/0!</v>
      </c>
      <c r="L23" s="98"/>
      <c r="M23" s="77"/>
      <c r="N23" s="62"/>
      <c r="O23" s="61" t="e">
        <f>N23/N20</f>
        <v>#DIV/0!</v>
      </c>
      <c r="P23" s="62"/>
      <c r="Q23" s="61" t="e">
        <f>P23/P20</f>
        <v>#DIV/0!</v>
      </c>
      <c r="R23" s="62"/>
      <c r="S23" s="61" t="e">
        <f>R23/R20</f>
        <v>#DIV/0!</v>
      </c>
      <c r="T23" s="62"/>
      <c r="U23" s="63" t="e">
        <f>T23/T20</f>
        <v>#DIV/0!</v>
      </c>
      <c r="V23" s="97" t="e">
        <f t="shared" si="1"/>
        <v>#DIV/0!</v>
      </c>
      <c r="W23" s="98"/>
    </row>
    <row r="24" spans="1:23" ht="12.75">
      <c r="A24" s="16" t="s">
        <v>1</v>
      </c>
      <c r="B24" s="16" t="s">
        <v>3</v>
      </c>
      <c r="C24" s="35">
        <f>SUM(C25:C27)</f>
        <v>0</v>
      </c>
      <c r="D24" s="37"/>
      <c r="E24" s="36">
        <f>SUM(E25:E27)</f>
        <v>0</v>
      </c>
      <c r="F24" s="9" t="e">
        <f>E24/C24-1</f>
        <v>#DIV/0!</v>
      </c>
      <c r="G24" s="36">
        <f>SUM(G25:G27)</f>
        <v>0</v>
      </c>
      <c r="H24" s="9" t="e">
        <f>G24/E24-1</f>
        <v>#DIV/0!</v>
      </c>
      <c r="I24" s="36">
        <f>SUM(I25:I27)</f>
        <v>0</v>
      </c>
      <c r="J24" s="9" t="e">
        <f>I24/G24-1</f>
        <v>#DIV/0!</v>
      </c>
      <c r="K24" s="89" t="e">
        <f t="shared" si="0"/>
        <v>#DIV/0!</v>
      </c>
      <c r="L24" s="90"/>
      <c r="M24" s="75"/>
      <c r="N24" s="35">
        <f>SUM(N25:N27)</f>
        <v>0</v>
      </c>
      <c r="O24" s="37"/>
      <c r="P24" s="36">
        <f>SUM(P25:P27)</f>
        <v>0</v>
      </c>
      <c r="Q24" s="9" t="e">
        <f>P24/N24-1</f>
        <v>#DIV/0!</v>
      </c>
      <c r="R24" s="36">
        <f>SUM(R25:R27)</f>
        <v>0</v>
      </c>
      <c r="S24" s="9" t="e">
        <f>R24/P24-1</f>
        <v>#DIV/0!</v>
      </c>
      <c r="T24" s="36">
        <f>SUM(T25:T27)</f>
        <v>0</v>
      </c>
      <c r="U24" s="9" t="e">
        <f>T24/R24-1</f>
        <v>#DIV/0!</v>
      </c>
      <c r="V24" s="89" t="e">
        <f t="shared" si="1"/>
        <v>#DIV/0!</v>
      </c>
      <c r="W24" s="90"/>
    </row>
    <row r="25" spans="2:23" s="39" customFormat="1" ht="12">
      <c r="B25" s="49" t="s">
        <v>23</v>
      </c>
      <c r="C25" s="40"/>
      <c r="D25" s="43" t="e">
        <f>C25/C24</f>
        <v>#DIV/0!</v>
      </c>
      <c r="E25" s="42"/>
      <c r="F25" s="43" t="e">
        <f>E25/E24</f>
        <v>#DIV/0!</v>
      </c>
      <c r="G25" s="42"/>
      <c r="H25" s="43" t="e">
        <f>G25/G24</f>
        <v>#DIV/0!</v>
      </c>
      <c r="I25" s="42"/>
      <c r="J25" s="41" t="e">
        <f>I25/I24</f>
        <v>#DIV/0!</v>
      </c>
      <c r="K25" s="95" t="e">
        <f t="shared" si="0"/>
        <v>#DIV/0!</v>
      </c>
      <c r="L25" s="96"/>
      <c r="M25" s="76"/>
      <c r="N25" s="40"/>
      <c r="O25" s="43" t="e">
        <f>N25/N24</f>
        <v>#DIV/0!</v>
      </c>
      <c r="P25" s="42"/>
      <c r="Q25" s="43" t="e">
        <f>P25/P24</f>
        <v>#DIV/0!</v>
      </c>
      <c r="R25" s="42"/>
      <c r="S25" s="43" t="e">
        <f>R25/R24</f>
        <v>#DIV/0!</v>
      </c>
      <c r="T25" s="42"/>
      <c r="U25" s="41" t="e">
        <f>T25/T24</f>
        <v>#DIV/0!</v>
      </c>
      <c r="V25" s="95" t="e">
        <f t="shared" si="1"/>
        <v>#DIV/0!</v>
      </c>
      <c r="W25" s="96"/>
    </row>
    <row r="26" spans="2:23" s="39" customFormat="1" ht="12">
      <c r="B26" s="49" t="s">
        <v>24</v>
      </c>
      <c r="C26" s="40"/>
      <c r="D26" s="41" t="e">
        <f>C26/C24</f>
        <v>#DIV/0!</v>
      </c>
      <c r="E26" s="42"/>
      <c r="F26" s="43" t="e">
        <f>E26/E24</f>
        <v>#DIV/0!</v>
      </c>
      <c r="G26" s="42"/>
      <c r="H26" s="43" t="e">
        <f>G26/G24</f>
        <v>#DIV/0!</v>
      </c>
      <c r="I26" s="42"/>
      <c r="J26" s="41" t="e">
        <f>I26/I24</f>
        <v>#DIV/0!</v>
      </c>
      <c r="K26" s="95" t="e">
        <f t="shared" si="0"/>
        <v>#DIV/0!</v>
      </c>
      <c r="L26" s="96"/>
      <c r="M26" s="76"/>
      <c r="N26" s="40"/>
      <c r="O26" s="41" t="e">
        <f>N26/N24</f>
        <v>#DIV/0!</v>
      </c>
      <c r="P26" s="42"/>
      <c r="Q26" s="43" t="e">
        <f>P26/P24</f>
        <v>#DIV/0!</v>
      </c>
      <c r="R26" s="42"/>
      <c r="S26" s="43" t="e">
        <f>R26/R24</f>
        <v>#DIV/0!</v>
      </c>
      <c r="T26" s="42"/>
      <c r="U26" s="41" t="e">
        <f>T26/T24</f>
        <v>#DIV/0!</v>
      </c>
      <c r="V26" s="95" t="e">
        <f t="shared" si="1"/>
        <v>#DIV/0!</v>
      </c>
      <c r="W26" s="96"/>
    </row>
    <row r="27" spans="1:23" s="39" customFormat="1" ht="12.75" thickBot="1">
      <c r="A27" s="58"/>
      <c r="B27" s="64" t="s">
        <v>25</v>
      </c>
      <c r="C27" s="60"/>
      <c r="D27" s="63" t="e">
        <f>C27/C24</f>
        <v>#DIV/0!</v>
      </c>
      <c r="E27" s="62"/>
      <c r="F27" s="63" t="e">
        <f>E27/E24</f>
        <v>#DIV/0!</v>
      </c>
      <c r="G27" s="62"/>
      <c r="H27" s="63" t="e">
        <f>G27/G24</f>
        <v>#DIV/0!</v>
      </c>
      <c r="I27" s="62"/>
      <c r="J27" s="63" t="e">
        <f>I27/I24</f>
        <v>#DIV/0!</v>
      </c>
      <c r="K27" s="97" t="e">
        <f t="shared" si="0"/>
        <v>#DIV/0!</v>
      </c>
      <c r="L27" s="98"/>
      <c r="M27" s="77"/>
      <c r="N27" s="60"/>
      <c r="O27" s="63" t="e">
        <f>N27/N24</f>
        <v>#DIV/0!</v>
      </c>
      <c r="P27" s="62"/>
      <c r="Q27" s="63" t="e">
        <f>P27/P24</f>
        <v>#DIV/0!</v>
      </c>
      <c r="R27" s="62"/>
      <c r="S27" s="63" t="e">
        <f>R27/R24</f>
        <v>#DIV/0!</v>
      </c>
      <c r="T27" s="62"/>
      <c r="U27" s="63" t="e">
        <f>T27/T24</f>
        <v>#DIV/0!</v>
      </c>
      <c r="V27" s="97" t="e">
        <f t="shared" si="1"/>
        <v>#DIV/0!</v>
      </c>
      <c r="W27" s="98"/>
    </row>
    <row r="28" spans="1:23" ht="13.5" thickBot="1">
      <c r="A28" s="65" t="s">
        <v>8</v>
      </c>
      <c r="B28" s="65" t="s">
        <v>3</v>
      </c>
      <c r="C28" s="19"/>
      <c r="D28" s="66"/>
      <c r="E28" s="20"/>
      <c r="F28" s="27" t="e">
        <f>E28/C28-1</f>
        <v>#DIV/0!</v>
      </c>
      <c r="G28" s="20"/>
      <c r="H28" s="27" t="e">
        <f>G28/E28-1</f>
        <v>#DIV/0!</v>
      </c>
      <c r="I28" s="20"/>
      <c r="J28" s="28" t="e">
        <f>I28/G28-1</f>
        <v>#DIV/0!</v>
      </c>
      <c r="K28" s="87" t="e">
        <f t="shared" si="0"/>
        <v>#DIV/0!</v>
      </c>
      <c r="L28" s="88"/>
      <c r="M28" s="86"/>
      <c r="N28" s="19"/>
      <c r="O28" s="27" t="e">
        <f>N28/I28-1</f>
        <v>#DIV/0!</v>
      </c>
      <c r="P28" s="20"/>
      <c r="Q28" s="28" t="e">
        <f>P28/N28-1</f>
        <v>#DIV/0!</v>
      </c>
      <c r="R28" s="20"/>
      <c r="S28" s="28" t="e">
        <f>R28/P28-1</f>
        <v>#DIV/0!</v>
      </c>
      <c r="T28" s="20"/>
      <c r="U28" s="28" t="e">
        <f>T28/R28-1</f>
        <v>#DIV/0!</v>
      </c>
      <c r="V28" s="87" t="e">
        <f t="shared" si="1"/>
        <v>#DIV/0!</v>
      </c>
      <c r="W28" s="88"/>
    </row>
    <row r="29" spans="1:23" ht="12.75">
      <c r="A29" s="16" t="s">
        <v>15</v>
      </c>
      <c r="B29" s="16" t="s">
        <v>13</v>
      </c>
      <c r="C29" s="35">
        <f>SUM(C30:C33)</f>
        <v>0</v>
      </c>
      <c r="D29" s="6"/>
      <c r="E29" s="37">
        <f>SUM(E30:E33)</f>
        <v>0</v>
      </c>
      <c r="F29" s="5"/>
      <c r="G29" s="37">
        <f>SUM(G30:G33)</f>
        <v>0</v>
      </c>
      <c r="H29" s="5"/>
      <c r="I29" s="37">
        <f>SUM(I30:I33)</f>
        <v>0</v>
      </c>
      <c r="J29" s="9"/>
      <c r="K29" s="29"/>
      <c r="L29" s="30"/>
      <c r="M29" s="75"/>
      <c r="N29" s="35">
        <f>SUM(N30:N33)</f>
        <v>0</v>
      </c>
      <c r="O29" s="5"/>
      <c r="P29" s="36">
        <f>SUM(P30:P33)</f>
        <v>0</v>
      </c>
      <c r="Q29" s="5"/>
      <c r="R29" s="37">
        <f>SUM(R30:R33)</f>
        <v>0</v>
      </c>
      <c r="S29" s="9"/>
      <c r="T29" s="36">
        <f>SUM(T30:T33)</f>
        <v>0</v>
      </c>
      <c r="U29" s="9"/>
      <c r="V29" s="29"/>
      <c r="W29" s="30"/>
    </row>
    <row r="30" spans="1:23" ht="12.75">
      <c r="A30" s="16" t="s">
        <v>16</v>
      </c>
      <c r="B30" s="3" t="s">
        <v>5</v>
      </c>
      <c r="C30" s="18"/>
      <c r="D30" s="5" t="e">
        <f>C30/C29</f>
        <v>#DIV/0!</v>
      </c>
      <c r="E30" s="15"/>
      <c r="F30" s="5" t="e">
        <f>E30/E29</f>
        <v>#DIV/0!</v>
      </c>
      <c r="G30" s="15"/>
      <c r="H30" s="5" t="e">
        <f>G30/G29</f>
        <v>#DIV/0!</v>
      </c>
      <c r="I30" s="15"/>
      <c r="J30" s="9" t="e">
        <f>I30/I29</f>
        <v>#DIV/0!</v>
      </c>
      <c r="K30" s="29"/>
      <c r="L30" s="30"/>
      <c r="M30" s="75"/>
      <c r="N30" s="18"/>
      <c r="O30" s="9" t="e">
        <f>N30/N29</f>
        <v>#DIV/0!</v>
      </c>
      <c r="P30" s="15"/>
      <c r="Q30" s="5" t="e">
        <f>P30/P29</f>
        <v>#DIV/0!</v>
      </c>
      <c r="R30" s="15"/>
      <c r="S30" s="5" t="e">
        <f>R30/R29</f>
        <v>#DIV/0!</v>
      </c>
      <c r="T30" s="15"/>
      <c r="U30" s="9" t="e">
        <f>T30/T29</f>
        <v>#DIV/0!</v>
      </c>
      <c r="V30" s="29"/>
      <c r="W30" s="30"/>
    </row>
    <row r="31" spans="1:23" ht="12.75">
      <c r="A31" s="2"/>
      <c r="B31" s="3" t="s">
        <v>1</v>
      </c>
      <c r="C31" s="18"/>
      <c r="D31" s="5" t="e">
        <f>C31/C29</f>
        <v>#DIV/0!</v>
      </c>
      <c r="E31" s="15"/>
      <c r="F31" s="5" t="e">
        <f>E31/E29</f>
        <v>#DIV/0!</v>
      </c>
      <c r="G31" s="15"/>
      <c r="H31" s="5" t="e">
        <f>G31/G29</f>
        <v>#DIV/0!</v>
      </c>
      <c r="I31" s="15"/>
      <c r="J31" s="9" t="e">
        <f>I31/I29</f>
        <v>#DIV/0!</v>
      </c>
      <c r="K31" s="29"/>
      <c r="L31" s="30"/>
      <c r="M31" s="75"/>
      <c r="N31" s="18"/>
      <c r="O31" s="9" t="e">
        <f>N31/N29</f>
        <v>#DIV/0!</v>
      </c>
      <c r="P31" s="15"/>
      <c r="Q31" s="5" t="e">
        <f>P31/P29</f>
        <v>#DIV/0!</v>
      </c>
      <c r="R31" s="15"/>
      <c r="S31" s="5" t="e">
        <f>R31/R29</f>
        <v>#DIV/0!</v>
      </c>
      <c r="T31" s="15"/>
      <c r="U31" s="9" t="e">
        <f>T31/T29</f>
        <v>#DIV/0!</v>
      </c>
      <c r="V31" s="29"/>
      <c r="W31" s="30"/>
    </row>
    <row r="32" spans="1:23" ht="12.75">
      <c r="A32" s="2"/>
      <c r="B32" s="3" t="s">
        <v>8</v>
      </c>
      <c r="C32" s="18"/>
      <c r="D32" s="5" t="e">
        <f>C32/C29</f>
        <v>#DIV/0!</v>
      </c>
      <c r="E32" s="15"/>
      <c r="F32" s="5" t="e">
        <f>E32/E29</f>
        <v>#DIV/0!</v>
      </c>
      <c r="G32" s="15"/>
      <c r="H32" s="5" t="e">
        <f>G32/G29</f>
        <v>#DIV/0!</v>
      </c>
      <c r="I32" s="15"/>
      <c r="J32" s="9" t="e">
        <f>I32/I29</f>
        <v>#DIV/0!</v>
      </c>
      <c r="K32" s="29"/>
      <c r="L32" s="30"/>
      <c r="M32" s="75"/>
      <c r="N32" s="18"/>
      <c r="O32" s="9" t="e">
        <f>N32/N29</f>
        <v>#DIV/0!</v>
      </c>
      <c r="P32" s="15"/>
      <c r="Q32" s="5" t="e">
        <f>P32/P29</f>
        <v>#DIV/0!</v>
      </c>
      <c r="R32" s="15"/>
      <c r="S32" s="5" t="e">
        <f>R32/R29</f>
        <v>#DIV/0!</v>
      </c>
      <c r="T32" s="15"/>
      <c r="U32" s="9" t="e">
        <f>T32/T29</f>
        <v>#DIV/0!</v>
      </c>
      <c r="V32" s="29"/>
      <c r="W32" s="30"/>
    </row>
    <row r="33" spans="1:23" ht="13.5" thickBot="1">
      <c r="A33" s="67"/>
      <c r="B33" s="68" t="s">
        <v>0</v>
      </c>
      <c r="C33" s="19"/>
      <c r="D33" s="27" t="e">
        <f>C33/C29</f>
        <v>#DIV/0!</v>
      </c>
      <c r="E33" s="20"/>
      <c r="F33" s="27" t="e">
        <f>E33/E29</f>
        <v>#DIV/0!</v>
      </c>
      <c r="G33" s="20"/>
      <c r="H33" s="27" t="e">
        <f>G33/G29</f>
        <v>#DIV/0!</v>
      </c>
      <c r="I33" s="20"/>
      <c r="J33" s="28" t="e">
        <f>I33/I29</f>
        <v>#DIV/0!</v>
      </c>
      <c r="K33" s="31"/>
      <c r="L33" s="32"/>
      <c r="M33" s="86"/>
      <c r="N33" s="19"/>
      <c r="O33" s="28" t="e">
        <f>N33/N29</f>
        <v>#DIV/0!</v>
      </c>
      <c r="P33" s="20"/>
      <c r="Q33" s="27" t="e">
        <f>P33/P29</f>
        <v>#DIV/0!</v>
      </c>
      <c r="R33" s="20"/>
      <c r="S33" s="27" t="e">
        <f>R33/R29</f>
        <v>#DIV/0!</v>
      </c>
      <c r="T33" s="20"/>
      <c r="U33" s="28" t="e">
        <f>T33/T29</f>
        <v>#DIV/0!</v>
      </c>
      <c r="V33" s="31"/>
      <c r="W33" s="32"/>
    </row>
    <row r="34" spans="2:20" ht="12.75">
      <c r="B34" s="3"/>
      <c r="C34" s="10"/>
      <c r="D34" s="10"/>
      <c r="E34" s="10"/>
      <c r="F34" s="10"/>
      <c r="G34" s="10"/>
      <c r="H34" s="10"/>
      <c r="I34" s="10"/>
      <c r="J34" s="13"/>
      <c r="K34" s="13"/>
      <c r="L34" s="13"/>
      <c r="M34" s="10"/>
      <c r="N34" s="10"/>
      <c r="O34" s="10"/>
      <c r="P34" s="10"/>
      <c r="Q34" s="10"/>
      <c r="R34" s="10"/>
      <c r="S34" s="10"/>
      <c r="T34" s="10"/>
    </row>
    <row r="35" spans="3:20" s="8" customFormat="1" ht="12.7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s="8" customFormat="1" ht="12.75">
      <c r="A36" s="8" t="s">
        <v>9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3:20" s="8" customFormat="1" ht="12.7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3:20" s="8" customFormat="1" ht="12.7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3:20" s="8" customFormat="1" ht="12.75">
      <c r="C39" s="7"/>
      <c r="D39" s="7"/>
      <c r="E39" s="2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  <row r="189" s="8" customFormat="1" ht="12.75"/>
    <row r="190" s="8" customFormat="1" ht="12.75"/>
    <row r="191" s="8" customFormat="1" ht="12.75"/>
    <row r="192" s="8" customFormat="1" ht="12.75"/>
    <row r="193" s="8" customFormat="1" ht="12.75"/>
    <row r="194" s="8" customFormat="1" ht="12.75"/>
    <row r="195" s="8" customFormat="1" ht="12.75"/>
    <row r="196" s="8" customFormat="1" ht="12.75"/>
    <row r="197" s="8" customFormat="1" ht="12.75"/>
    <row r="198" s="8" customFormat="1" ht="12.75"/>
    <row r="199" s="8" customFormat="1" ht="12.75"/>
    <row r="200" s="8" customFormat="1" ht="12.75"/>
    <row r="201" s="8" customFormat="1" ht="12.75"/>
    <row r="202" s="8" customFormat="1" ht="12.75"/>
    <row r="203" s="8" customFormat="1" ht="12.75"/>
    <row r="204" s="8" customFormat="1" ht="12.75"/>
    <row r="205" s="8" customFormat="1" ht="12.75"/>
    <row r="206" s="8" customFormat="1" ht="12.75"/>
    <row r="207" s="8" customFormat="1" ht="12.75"/>
    <row r="208" s="8" customFormat="1" ht="12.75"/>
    <row r="209" s="8" customFormat="1" ht="12.75"/>
    <row r="210" s="8" customFormat="1" ht="12.75"/>
    <row r="211" s="8" customFormat="1" ht="12.75"/>
    <row r="212" s="8" customFormat="1" ht="12.75"/>
    <row r="213" s="8" customFormat="1" ht="12.75"/>
    <row r="214" s="8" customFormat="1" ht="12.75"/>
    <row r="215" s="8" customFormat="1" ht="12.75"/>
    <row r="216" s="8" customFormat="1" ht="12.75"/>
    <row r="217" s="8" customFormat="1" ht="12.75"/>
    <row r="218" s="8" customFormat="1" ht="12.75"/>
    <row r="219" s="8" customFormat="1" ht="12.75"/>
    <row r="220" s="8" customFormat="1" ht="12.75"/>
    <row r="221" s="8" customFormat="1" ht="12.75"/>
    <row r="222" s="8" customFormat="1" ht="12.75"/>
    <row r="223" s="8" customFormat="1" ht="12.75"/>
    <row r="224" s="8" customFormat="1" ht="12.75"/>
    <row r="225" s="8" customFormat="1" ht="12.75"/>
    <row r="226" s="8" customFormat="1" ht="12.75"/>
    <row r="227" s="8" customFormat="1" ht="12.75"/>
    <row r="228" s="8" customFormat="1" ht="12.75"/>
    <row r="229" s="8" customFormat="1" ht="12.75"/>
    <row r="230" s="8" customFormat="1" ht="12.75"/>
    <row r="231" s="8" customFormat="1" ht="12.75"/>
    <row r="232" s="8" customFormat="1" ht="12.75"/>
    <row r="233" s="8" customFormat="1" ht="12.75"/>
    <row r="234" s="8" customFormat="1" ht="12.75"/>
    <row r="235" s="8" customFormat="1" ht="12.75"/>
    <row r="236" s="8" customFormat="1" ht="12.75"/>
    <row r="237" s="8" customFormat="1" ht="12.75"/>
    <row r="238" s="8" customFormat="1" ht="12.75"/>
    <row r="239" s="8" customFormat="1" ht="12.75"/>
    <row r="240" s="8" customFormat="1" ht="12.75"/>
    <row r="241" s="8" customFormat="1" ht="12.75"/>
    <row r="242" s="8" customFormat="1" ht="12.75"/>
    <row r="243" s="8" customFormat="1" ht="12.75"/>
    <row r="244" s="8" customFormat="1" ht="12.75"/>
    <row r="245" s="8" customFormat="1" ht="12.75"/>
    <row r="246" s="8" customFormat="1" ht="12.75"/>
    <row r="247" s="8" customFormat="1" ht="12.75"/>
    <row r="248" s="8" customFormat="1" ht="12.75"/>
    <row r="249" s="8" customFormat="1" ht="12.75"/>
    <row r="250" s="8" customFormat="1" ht="12.75"/>
    <row r="251" s="8" customFormat="1" ht="12.75"/>
    <row r="252" s="8" customFormat="1" ht="12.75"/>
    <row r="253" s="8" customFormat="1" ht="12.75"/>
    <row r="254" s="8" customFormat="1" ht="12.75"/>
    <row r="255" s="8" customFormat="1" ht="12.75"/>
    <row r="256" s="8" customFormat="1" ht="12.75"/>
    <row r="257" s="8" customFormat="1" ht="12.75"/>
    <row r="258" s="8" customFormat="1" ht="12.75"/>
    <row r="259" s="8" customFormat="1" ht="12.75"/>
    <row r="260" s="8" customFormat="1" ht="12.75"/>
    <row r="261" s="8" customFormat="1" ht="12.75"/>
    <row r="262" s="8" customFormat="1" ht="12.75"/>
    <row r="263" s="8" customFormat="1" ht="12.75"/>
    <row r="264" s="8" customFormat="1" ht="12.75"/>
    <row r="265" s="8" customFormat="1" ht="12.75"/>
    <row r="266" s="8" customFormat="1" ht="12.75"/>
    <row r="267" s="8" customFormat="1" ht="12.75"/>
    <row r="268" s="8" customFormat="1" ht="12.75"/>
    <row r="269" s="8" customFormat="1" ht="12.75"/>
    <row r="270" s="8" customFormat="1" ht="12.75"/>
    <row r="271" s="8" customFormat="1" ht="12.75"/>
    <row r="272" s="8" customFormat="1" ht="12.75"/>
    <row r="273" s="8" customFormat="1" ht="12.75"/>
    <row r="274" s="8" customFormat="1" ht="12.75"/>
    <row r="275" s="8" customFormat="1" ht="12.75"/>
    <row r="276" s="8" customFormat="1" ht="12.75"/>
    <row r="277" s="8" customFormat="1" ht="12.75"/>
    <row r="278" s="8" customFormat="1" ht="12.75"/>
    <row r="279" s="8" customFormat="1" ht="12.75"/>
    <row r="280" s="8" customFormat="1" ht="12.75"/>
    <row r="281" s="8" customFormat="1" ht="12.75"/>
    <row r="282" s="8" customFormat="1" ht="12.75"/>
    <row r="283" s="8" customFormat="1" ht="12.75"/>
    <row r="284" s="8" customFormat="1" ht="12.75"/>
    <row r="285" s="8" customFormat="1" ht="12.75"/>
    <row r="286" s="8" customFormat="1" ht="12.75"/>
    <row r="287" s="8" customFormat="1" ht="12.75"/>
    <row r="288" s="8" customFormat="1" ht="12.75"/>
    <row r="289" s="8" customFormat="1" ht="12.75"/>
    <row r="290" s="8" customFormat="1" ht="12.75"/>
    <row r="291" s="8" customFormat="1" ht="12.75"/>
    <row r="292" s="8" customFormat="1" ht="12.75"/>
    <row r="293" s="8" customFormat="1" ht="12.75"/>
    <row r="294" s="8" customFormat="1" ht="12.75"/>
    <row r="295" s="8" customFormat="1" ht="12.75"/>
    <row r="296" s="8" customFormat="1" ht="12.75"/>
    <row r="297" s="8" customFormat="1" ht="12.75"/>
    <row r="298" s="8" customFormat="1" ht="12.75"/>
    <row r="299" s="8" customFormat="1" ht="12.75"/>
    <row r="300" s="8" customFormat="1" ht="12.75"/>
    <row r="301" s="8" customFormat="1" ht="12.75"/>
    <row r="302" s="8" customFormat="1" ht="12.75"/>
    <row r="303" s="8" customFormat="1" ht="12.75"/>
    <row r="304" s="8" customFormat="1" ht="12.75"/>
    <row r="305" s="8" customFormat="1" ht="12.75"/>
    <row r="306" s="8" customFormat="1" ht="12.75"/>
    <row r="307" s="8" customFormat="1" ht="12.75"/>
    <row r="308" s="8" customFormat="1" ht="12.75"/>
    <row r="309" s="8" customFormat="1" ht="12.75"/>
    <row r="310" s="8" customFormat="1" ht="12.75"/>
    <row r="311" s="8" customFormat="1" ht="12.75"/>
    <row r="312" s="8" customFormat="1" ht="12.75"/>
    <row r="313" s="8" customFormat="1" ht="12.75"/>
    <row r="314" s="8" customFormat="1" ht="12.75"/>
    <row r="315" s="8" customFormat="1" ht="12.75"/>
    <row r="316" s="8" customFormat="1" ht="12.75"/>
    <row r="317" s="8" customFormat="1" ht="12.75"/>
    <row r="318" s="8" customFormat="1" ht="12.75"/>
    <row r="319" s="8" customFormat="1" ht="12.75"/>
    <row r="320" s="8" customFormat="1" ht="12.75"/>
    <row r="321" s="8" customFormat="1" ht="12.75"/>
    <row r="322" s="8" customFormat="1" ht="12.75"/>
    <row r="323" s="8" customFormat="1" ht="12.75"/>
    <row r="324" s="8" customFormat="1" ht="12.75"/>
    <row r="325" s="8" customFormat="1" ht="12.75"/>
    <row r="326" s="8" customFormat="1" ht="12.75"/>
    <row r="327" s="8" customFormat="1" ht="12.75"/>
    <row r="328" s="8" customFormat="1" ht="12.75"/>
    <row r="329" s="8" customFormat="1" ht="12.75"/>
    <row r="330" s="8" customFormat="1" ht="12.75"/>
    <row r="331" s="8" customFormat="1" ht="12.75"/>
    <row r="332" s="8" customFormat="1" ht="12.75"/>
    <row r="333" s="8" customFormat="1" ht="12.75"/>
    <row r="334" s="8" customFormat="1" ht="12.75"/>
    <row r="335" s="8" customFormat="1" ht="12.75"/>
    <row r="336" s="8" customFormat="1" ht="12.75"/>
    <row r="337" s="8" customFormat="1" ht="12.75"/>
    <row r="338" s="8" customFormat="1" ht="12.75"/>
    <row r="339" s="8" customFormat="1" ht="12.75"/>
    <row r="340" s="8" customFormat="1" ht="12.75"/>
    <row r="341" s="8" customFormat="1" ht="12.75"/>
    <row r="342" s="8" customFormat="1" ht="12.75"/>
    <row r="343" s="8" customFormat="1" ht="12.75"/>
    <row r="344" s="8" customFormat="1" ht="12.75"/>
    <row r="345" s="8" customFormat="1" ht="12.75"/>
    <row r="346" s="8" customFormat="1" ht="12.75"/>
    <row r="347" s="8" customFormat="1" ht="12.75"/>
    <row r="348" s="8" customFormat="1" ht="12.75"/>
    <row r="349" s="8" customFormat="1" ht="12.75"/>
    <row r="350" s="8" customFormat="1" ht="12.75"/>
    <row r="351" s="8" customFormat="1" ht="12.75"/>
    <row r="352" s="8" customFormat="1" ht="12.75"/>
    <row r="353" s="8" customFormat="1" ht="12.75"/>
    <row r="354" s="8" customFormat="1" ht="12.75"/>
    <row r="355" s="8" customFormat="1" ht="12.75"/>
    <row r="356" s="8" customFormat="1" ht="12.75"/>
    <row r="357" s="8" customFormat="1" ht="12.75"/>
    <row r="358" s="8" customFormat="1" ht="12.75"/>
    <row r="359" s="8" customFormat="1" ht="12.75"/>
    <row r="360" s="8" customFormat="1" ht="12.75"/>
    <row r="361" s="8" customFormat="1" ht="12.75"/>
    <row r="362" s="8" customFormat="1" ht="12.75"/>
    <row r="363" s="8" customFormat="1" ht="12.75"/>
    <row r="364" s="8" customFormat="1" ht="12.75"/>
    <row r="365" s="8" customFormat="1" ht="12.75"/>
    <row r="366" s="8" customFormat="1" ht="12.75"/>
    <row r="367" s="8" customFormat="1" ht="12.75"/>
    <row r="368" s="8" customFormat="1" ht="12.75"/>
    <row r="369" s="8" customFormat="1" ht="12.75"/>
    <row r="370" s="8" customFormat="1" ht="12.75"/>
    <row r="371" s="8" customFormat="1" ht="12.75"/>
    <row r="372" s="8" customFormat="1" ht="12.75"/>
    <row r="373" s="8" customFormat="1" ht="12.75"/>
    <row r="374" s="8" customFormat="1" ht="12.75"/>
    <row r="375" s="8" customFormat="1" ht="12.75"/>
    <row r="376" s="8" customFormat="1" ht="12.75"/>
    <row r="377" s="8" customFormat="1" ht="12.75"/>
    <row r="378" s="8" customFormat="1" ht="12.75"/>
    <row r="379" s="8" customFormat="1" ht="12.75"/>
    <row r="380" s="8" customFormat="1" ht="12.75"/>
    <row r="381" s="8" customFormat="1" ht="12.75"/>
    <row r="382" s="8" customFormat="1" ht="12.75"/>
    <row r="383" s="8" customFormat="1" ht="12.75"/>
    <row r="384" s="8" customFormat="1" ht="12.75"/>
    <row r="385" s="8" customFormat="1" ht="12.75"/>
    <row r="386" s="8" customFormat="1" ht="12.75"/>
    <row r="387" s="8" customFormat="1" ht="12.75"/>
    <row r="388" s="8" customFormat="1" ht="12.75"/>
    <row r="389" s="8" customFormat="1" ht="12.75"/>
    <row r="390" s="8" customFormat="1" ht="12.75"/>
    <row r="391" s="8" customFormat="1" ht="12.75"/>
    <row r="392" s="8" customFormat="1" ht="12.75"/>
    <row r="393" s="8" customFormat="1" ht="12.75"/>
    <row r="394" s="8" customFormat="1" ht="12.75"/>
    <row r="395" s="8" customFormat="1" ht="12.75"/>
    <row r="396" s="8" customFormat="1" ht="12.75"/>
    <row r="397" s="8" customFormat="1" ht="12.75"/>
    <row r="398" s="8" customFormat="1" ht="12.75"/>
    <row r="399" s="8" customFormat="1" ht="12.75"/>
    <row r="400" s="8" customFormat="1" ht="12.75"/>
    <row r="401" s="8" customFormat="1" ht="12.75"/>
    <row r="402" s="8" customFormat="1" ht="12.75"/>
    <row r="403" s="8" customFormat="1" ht="12.75"/>
    <row r="404" s="8" customFormat="1" ht="12.75"/>
    <row r="405" s="8" customFormat="1" ht="12.75"/>
    <row r="406" s="8" customFormat="1" ht="12.75"/>
    <row r="407" s="8" customFormat="1" ht="12.75"/>
    <row r="408" s="8" customFormat="1" ht="12.75"/>
    <row r="409" s="8" customFormat="1" ht="12.75"/>
    <row r="410" s="8" customFormat="1" ht="12.75"/>
    <row r="411" s="8" customFormat="1" ht="12.75"/>
    <row r="412" s="8" customFormat="1" ht="12.75"/>
    <row r="413" s="8" customFormat="1" ht="12.75"/>
    <row r="414" s="8" customFormat="1" ht="12.75"/>
    <row r="415" s="8" customFormat="1" ht="12.75"/>
    <row r="416" s="8" customFormat="1" ht="12.75"/>
    <row r="417" s="8" customFormat="1" ht="12.75"/>
    <row r="418" s="8" customFormat="1" ht="12.75"/>
    <row r="419" s="8" customFormat="1" ht="12.75"/>
    <row r="420" s="8" customFormat="1" ht="12.75"/>
    <row r="421" s="8" customFormat="1" ht="12.75"/>
    <row r="422" s="8" customFormat="1" ht="12.75"/>
    <row r="423" s="8" customFormat="1" ht="12.75"/>
    <row r="424" s="8" customFormat="1" ht="12.75"/>
    <row r="425" s="8" customFormat="1" ht="12.75"/>
    <row r="426" s="8" customFormat="1" ht="12.75"/>
    <row r="427" s="8" customFormat="1" ht="12.75"/>
    <row r="428" s="8" customFormat="1" ht="12.75"/>
    <row r="429" s="8" customFormat="1" ht="12.75"/>
    <row r="430" s="8" customFormat="1" ht="12.75"/>
    <row r="431" s="8" customFormat="1" ht="12.75"/>
    <row r="432" s="8" customFormat="1" ht="12.75"/>
    <row r="433" s="8" customFormat="1" ht="12.75"/>
    <row r="434" s="8" customFormat="1" ht="12.75"/>
    <row r="435" s="8" customFormat="1" ht="12.75"/>
    <row r="436" s="8" customFormat="1" ht="12.75"/>
    <row r="437" s="8" customFormat="1" ht="12.75"/>
    <row r="438" s="8" customFormat="1" ht="12.75"/>
    <row r="439" s="8" customFormat="1" ht="12.75"/>
    <row r="440" s="8" customFormat="1" ht="12.75"/>
    <row r="441" s="8" customFormat="1" ht="12.75"/>
    <row r="442" s="8" customFormat="1" ht="12.75"/>
    <row r="443" s="8" customFormat="1" ht="12.75"/>
    <row r="444" s="8" customFormat="1" ht="12.75"/>
    <row r="445" s="8" customFormat="1" ht="12.75"/>
    <row r="446" s="8" customFormat="1" ht="12.75"/>
    <row r="447" s="8" customFormat="1" ht="12.75"/>
    <row r="448" s="8" customFormat="1" ht="12.75"/>
    <row r="449" s="8" customFormat="1" ht="12.75"/>
    <row r="450" s="8" customFormat="1" ht="12.75"/>
    <row r="451" s="8" customFormat="1" ht="12.75"/>
    <row r="452" s="8" customFormat="1" ht="12.75"/>
    <row r="453" s="8" customFormat="1" ht="12.75"/>
    <row r="454" s="8" customFormat="1" ht="12.75"/>
    <row r="455" s="8" customFormat="1" ht="12.75"/>
    <row r="456" s="8" customFormat="1" ht="12.75"/>
    <row r="457" s="8" customFormat="1" ht="12.75"/>
    <row r="458" s="8" customFormat="1" ht="12.75"/>
    <row r="459" s="8" customFormat="1" ht="12.75"/>
    <row r="460" s="8" customFormat="1" ht="12.75"/>
    <row r="461" s="8" customFormat="1" ht="12.75"/>
    <row r="462" s="8" customFormat="1" ht="12.75"/>
    <row r="463" s="8" customFormat="1" ht="12.75"/>
    <row r="464" s="8" customFormat="1" ht="12.75"/>
    <row r="465" s="8" customFormat="1" ht="12.75"/>
    <row r="466" s="8" customFormat="1" ht="12.75"/>
    <row r="467" s="8" customFormat="1" ht="12.75"/>
    <row r="468" s="8" customFormat="1" ht="12.75"/>
    <row r="469" s="8" customFormat="1" ht="12.75"/>
    <row r="470" s="8" customFormat="1" ht="12.75"/>
    <row r="471" s="8" customFormat="1" ht="12.75"/>
    <row r="472" s="8" customFormat="1" ht="12.75"/>
    <row r="473" s="8" customFormat="1" ht="12.75"/>
    <row r="474" s="8" customFormat="1" ht="12.75"/>
    <row r="475" s="8" customFormat="1" ht="12.75"/>
    <row r="476" s="8" customFormat="1" ht="12.75"/>
    <row r="477" s="8" customFormat="1" ht="12.75"/>
    <row r="478" s="8" customFormat="1" ht="12.75"/>
    <row r="479" s="8" customFormat="1" ht="12.75"/>
    <row r="480" s="8" customFormat="1" ht="12.75"/>
    <row r="481" s="8" customFormat="1" ht="12.75"/>
    <row r="482" s="8" customFormat="1" ht="12.75"/>
    <row r="483" s="8" customFormat="1" ht="12.75"/>
    <row r="484" s="8" customFormat="1" ht="12.75"/>
    <row r="485" s="8" customFormat="1" ht="12.75"/>
    <row r="486" s="8" customFormat="1" ht="12.75"/>
    <row r="487" s="8" customFormat="1" ht="12.75"/>
    <row r="488" s="8" customFormat="1" ht="12.75"/>
    <row r="489" s="8" customFormat="1" ht="12.75"/>
    <row r="490" s="8" customFormat="1" ht="12.75"/>
    <row r="491" s="8" customFormat="1" ht="12.75"/>
    <row r="492" s="8" customFormat="1" ht="12.75"/>
    <row r="493" s="8" customFormat="1" ht="12.75"/>
    <row r="494" s="8" customFormat="1" ht="12.75"/>
    <row r="495" s="8" customFormat="1" ht="12.75"/>
    <row r="496" s="8" customFormat="1" ht="12.75"/>
    <row r="497" s="8" customFormat="1" ht="12.75"/>
    <row r="498" s="8" customFormat="1" ht="12.75"/>
    <row r="499" s="8" customFormat="1" ht="12.75"/>
    <row r="500" s="8" customFormat="1" ht="12.75"/>
    <row r="501" s="8" customFormat="1" ht="12.75"/>
    <row r="502" s="8" customFormat="1" ht="12.75"/>
    <row r="503" s="8" customFormat="1" ht="12.75"/>
    <row r="504" s="8" customFormat="1" ht="12.75"/>
    <row r="505" s="8" customFormat="1" ht="12.75"/>
    <row r="506" s="8" customFormat="1" ht="12.75"/>
    <row r="507" s="8" customFormat="1" ht="12.75"/>
    <row r="508" s="8" customFormat="1" ht="12.75"/>
    <row r="509" s="8" customFormat="1" ht="12.75"/>
    <row r="510" s="8" customFormat="1" ht="12.75"/>
    <row r="511" s="8" customFormat="1" ht="12.75"/>
    <row r="512" s="8" customFormat="1" ht="12.75"/>
    <row r="513" s="8" customFormat="1" ht="12.75"/>
    <row r="514" s="8" customFormat="1" ht="12.75"/>
    <row r="515" s="8" customFormat="1" ht="12.75"/>
    <row r="516" s="8" customFormat="1" ht="12.75"/>
    <row r="517" s="8" customFormat="1" ht="12.75"/>
    <row r="518" s="8" customFormat="1" ht="12.75"/>
    <row r="519" s="8" customFormat="1" ht="12.75"/>
    <row r="520" s="8" customFormat="1" ht="12.75"/>
    <row r="521" s="8" customFormat="1" ht="12.75"/>
    <row r="522" s="8" customFormat="1" ht="12.75"/>
    <row r="523" s="8" customFormat="1" ht="12.75"/>
    <row r="524" s="8" customFormat="1" ht="12.75"/>
    <row r="525" s="8" customFormat="1" ht="12.75"/>
    <row r="526" s="8" customFormat="1" ht="12.75"/>
    <row r="527" s="8" customFormat="1" ht="12.75"/>
    <row r="528" s="8" customFormat="1" ht="12.75"/>
    <row r="529" s="8" customFormat="1" ht="12.75"/>
    <row r="530" s="8" customFormat="1" ht="12.75"/>
    <row r="531" s="8" customFormat="1" ht="12.75"/>
    <row r="532" s="8" customFormat="1" ht="12.75"/>
    <row r="533" s="8" customFormat="1" ht="12.75"/>
    <row r="534" s="8" customFormat="1" ht="12.75"/>
    <row r="535" s="8" customFormat="1" ht="12.75"/>
    <row r="536" s="8" customFormat="1" ht="12.75"/>
    <row r="537" s="8" customFormat="1" ht="12.75"/>
    <row r="538" s="8" customFormat="1" ht="12.75"/>
    <row r="539" s="8" customFormat="1" ht="12.75"/>
    <row r="540" s="8" customFormat="1" ht="12.75"/>
    <row r="541" s="8" customFormat="1" ht="12.75"/>
    <row r="542" s="8" customFormat="1" ht="12.75"/>
    <row r="543" s="8" customFormat="1" ht="12.75"/>
    <row r="544" s="8" customFormat="1" ht="12.75"/>
    <row r="545" s="8" customFormat="1" ht="12.75"/>
    <row r="546" s="8" customFormat="1" ht="12.75"/>
    <row r="547" s="8" customFormat="1" ht="12.75"/>
    <row r="548" s="8" customFormat="1" ht="12.75"/>
    <row r="549" s="8" customFormat="1" ht="12.75"/>
    <row r="550" s="8" customFormat="1" ht="12.75"/>
    <row r="551" s="8" customFormat="1" ht="12.75"/>
    <row r="552" s="8" customFormat="1" ht="12.75"/>
    <row r="553" s="8" customFormat="1" ht="12.75"/>
    <row r="554" s="8" customFormat="1" ht="12.75"/>
    <row r="555" s="8" customFormat="1" ht="12.75"/>
    <row r="556" s="8" customFormat="1" ht="12.75"/>
    <row r="557" s="8" customFormat="1" ht="12.75"/>
    <row r="558" s="8" customFormat="1" ht="12.75"/>
    <row r="559" s="8" customFormat="1" ht="12.75"/>
    <row r="560" s="8" customFormat="1" ht="12.75"/>
    <row r="561" s="8" customFormat="1" ht="12.75"/>
    <row r="562" s="8" customFormat="1" ht="12.75"/>
    <row r="563" s="8" customFormat="1" ht="12.75"/>
    <row r="564" s="8" customFormat="1" ht="12.75"/>
    <row r="565" s="8" customFormat="1" ht="12.75"/>
    <row r="566" s="8" customFormat="1" ht="12.75"/>
    <row r="567" s="8" customFormat="1" ht="12.75"/>
    <row r="568" s="8" customFormat="1" ht="12.75"/>
    <row r="569" s="8" customFormat="1" ht="12.75"/>
    <row r="570" s="8" customFormat="1" ht="12.75"/>
    <row r="571" s="8" customFormat="1" ht="12.75"/>
    <row r="572" s="8" customFormat="1" ht="12.75"/>
    <row r="573" s="8" customFormat="1" ht="12.75"/>
    <row r="574" s="8" customFormat="1" ht="12.75"/>
    <row r="575" s="8" customFormat="1" ht="12.75"/>
    <row r="576" s="8" customFormat="1" ht="12.75"/>
    <row r="577" s="8" customFormat="1" ht="12.75"/>
    <row r="578" s="8" customFormat="1" ht="12.75"/>
    <row r="579" s="8" customFormat="1" ht="12.75"/>
    <row r="580" s="8" customFormat="1" ht="12.75"/>
    <row r="581" s="8" customFormat="1" ht="12.75"/>
    <row r="582" s="8" customFormat="1" ht="12.75"/>
    <row r="583" s="8" customFormat="1" ht="12.75"/>
    <row r="584" s="8" customFormat="1" ht="12.75"/>
    <row r="585" s="8" customFormat="1" ht="12.75"/>
    <row r="586" s="8" customFormat="1" ht="12.75"/>
    <row r="587" s="8" customFormat="1" ht="12.75"/>
    <row r="588" s="8" customFormat="1" ht="12.75"/>
    <row r="589" s="8" customFormat="1" ht="12.75"/>
    <row r="590" s="8" customFormat="1" ht="12.75"/>
    <row r="591" s="8" customFormat="1" ht="12.75"/>
    <row r="592" s="8" customFormat="1" ht="12.75"/>
    <row r="593" s="8" customFormat="1" ht="12.75"/>
    <row r="594" s="8" customFormat="1" ht="12.75"/>
    <row r="595" s="8" customFormat="1" ht="12.75"/>
    <row r="596" s="8" customFormat="1" ht="12.75"/>
    <row r="597" s="8" customFormat="1" ht="12.75"/>
    <row r="598" s="8" customFormat="1" ht="12.75"/>
    <row r="599" s="8" customFormat="1" ht="12.75"/>
    <row r="600" s="8" customFormat="1" ht="12.75"/>
    <row r="601" s="8" customFormat="1" ht="12.75"/>
    <row r="602" s="8" customFormat="1" ht="12.75"/>
    <row r="603" s="8" customFormat="1" ht="12.75"/>
    <row r="604" s="8" customFormat="1" ht="12.75"/>
    <row r="605" s="8" customFormat="1" ht="12.75"/>
    <row r="606" s="8" customFormat="1" ht="12.75"/>
    <row r="607" s="8" customFormat="1" ht="12.75"/>
    <row r="608" s="8" customFormat="1" ht="12.75"/>
    <row r="609" s="8" customFormat="1" ht="12.75"/>
    <row r="610" s="8" customFormat="1" ht="12.75"/>
    <row r="611" s="8" customFormat="1" ht="12.75"/>
    <row r="612" s="8" customFormat="1" ht="12.75"/>
    <row r="613" s="8" customFormat="1" ht="12.75"/>
    <row r="614" s="8" customFormat="1" ht="12.75"/>
    <row r="615" s="8" customFormat="1" ht="12.75"/>
    <row r="616" s="8" customFormat="1" ht="12.75"/>
    <row r="617" s="8" customFormat="1" ht="12.75"/>
    <row r="618" s="8" customFormat="1" ht="12.75"/>
    <row r="619" s="8" customFormat="1" ht="12.75"/>
    <row r="620" s="8" customFormat="1" ht="12.75"/>
    <row r="621" s="8" customFormat="1" ht="12.75"/>
    <row r="622" s="8" customFormat="1" ht="12.75"/>
    <row r="623" s="8" customFormat="1" ht="12.75"/>
    <row r="624" s="8" customFormat="1" ht="12.75"/>
    <row r="625" s="8" customFormat="1" ht="12.75"/>
    <row r="626" s="8" customFormat="1" ht="12.75"/>
    <row r="627" s="8" customFormat="1" ht="12.75"/>
    <row r="628" s="8" customFormat="1" ht="12.75"/>
    <row r="629" s="8" customFormat="1" ht="12.75"/>
    <row r="630" s="8" customFormat="1" ht="12.75"/>
    <row r="631" s="8" customFormat="1" ht="12.75"/>
    <row r="632" s="8" customFormat="1" ht="12.75"/>
    <row r="633" s="8" customFormat="1" ht="12.75"/>
    <row r="634" s="8" customFormat="1" ht="12.75"/>
    <row r="635" s="8" customFormat="1" ht="12.75"/>
    <row r="636" s="8" customFormat="1" ht="12.75"/>
    <row r="637" s="8" customFormat="1" ht="12.75"/>
    <row r="638" s="8" customFormat="1" ht="12.75"/>
    <row r="639" s="8" customFormat="1" ht="12.75"/>
    <row r="640" s="8" customFormat="1" ht="12.75"/>
    <row r="641" s="8" customFormat="1" ht="12.75"/>
    <row r="642" s="8" customFormat="1" ht="12.75"/>
    <row r="643" s="8" customFormat="1" ht="12.75"/>
    <row r="644" s="8" customFormat="1" ht="12.75"/>
    <row r="645" s="8" customFormat="1" ht="12.75"/>
    <row r="646" s="8" customFormat="1" ht="12.75"/>
    <row r="647" s="8" customFormat="1" ht="12.75"/>
    <row r="648" s="8" customFormat="1" ht="12.75"/>
    <row r="649" s="8" customFormat="1" ht="12.75"/>
    <row r="650" s="8" customFormat="1" ht="12.75"/>
    <row r="651" s="8" customFormat="1" ht="12.75"/>
    <row r="652" s="8" customFormat="1" ht="12.75"/>
    <row r="653" s="8" customFormat="1" ht="12.75"/>
    <row r="654" s="8" customFormat="1" ht="12.75"/>
    <row r="655" s="8" customFormat="1" ht="12.75"/>
    <row r="656" s="8" customFormat="1" ht="12.75"/>
    <row r="657" s="8" customFormat="1" ht="12.75"/>
    <row r="658" s="8" customFormat="1" ht="12.75"/>
    <row r="659" s="8" customFormat="1" ht="12.75"/>
    <row r="660" s="8" customFormat="1" ht="12.75"/>
    <row r="661" s="8" customFormat="1" ht="12.75"/>
    <row r="662" s="8" customFormat="1" ht="12.75"/>
    <row r="663" s="8" customFormat="1" ht="12.75"/>
    <row r="664" s="8" customFormat="1" ht="12.75"/>
    <row r="665" s="8" customFormat="1" ht="12.75"/>
    <row r="666" s="8" customFormat="1" ht="12.75"/>
    <row r="667" s="8" customFormat="1" ht="12.75"/>
    <row r="668" s="8" customFormat="1" ht="12.75"/>
    <row r="669" s="8" customFormat="1" ht="12.75"/>
    <row r="670" s="8" customFormat="1" ht="12.75"/>
    <row r="671" s="8" customFormat="1" ht="12.75"/>
    <row r="672" s="8" customFormat="1" ht="12.75"/>
    <row r="673" s="8" customFormat="1" ht="12.75"/>
    <row r="674" s="8" customFormat="1" ht="12.75"/>
    <row r="675" s="8" customFormat="1" ht="12.75"/>
    <row r="676" s="8" customFormat="1" ht="12.75"/>
    <row r="677" s="8" customFormat="1" ht="12.75"/>
    <row r="678" s="8" customFormat="1" ht="12.75"/>
    <row r="679" s="8" customFormat="1" ht="12.75"/>
    <row r="680" s="8" customFormat="1" ht="12.75"/>
    <row r="681" s="8" customFormat="1" ht="12.75"/>
    <row r="682" s="8" customFormat="1" ht="12.75"/>
    <row r="683" s="8" customFormat="1" ht="12.75"/>
    <row r="684" s="8" customFormat="1" ht="12.75"/>
    <row r="685" s="8" customFormat="1" ht="12.75"/>
    <row r="686" s="8" customFormat="1" ht="12.75"/>
    <row r="687" s="8" customFormat="1" ht="12.75"/>
    <row r="688" s="8" customFormat="1" ht="12.75"/>
    <row r="689" s="8" customFormat="1" ht="12.75"/>
    <row r="690" s="8" customFormat="1" ht="12.75"/>
    <row r="691" s="8" customFormat="1" ht="12.75"/>
    <row r="692" s="8" customFormat="1" ht="12.75"/>
    <row r="693" s="8" customFormat="1" ht="12.75"/>
    <row r="694" s="8" customFormat="1" ht="12.75"/>
    <row r="695" s="8" customFormat="1" ht="12.75"/>
    <row r="696" s="8" customFormat="1" ht="12.75"/>
    <row r="697" s="8" customFormat="1" ht="12.75"/>
    <row r="698" s="8" customFormat="1" ht="12.75"/>
    <row r="699" s="8" customFormat="1" ht="12.75"/>
    <row r="700" s="8" customFormat="1" ht="12.75"/>
    <row r="701" s="8" customFormat="1" ht="12.75"/>
    <row r="702" s="8" customFormat="1" ht="12.75"/>
    <row r="703" s="8" customFormat="1" ht="12.75"/>
    <row r="704" s="8" customFormat="1" ht="12.75"/>
    <row r="705" s="8" customFormat="1" ht="12.75"/>
    <row r="706" s="8" customFormat="1" ht="12.75"/>
    <row r="707" s="8" customFormat="1" ht="12.75"/>
    <row r="708" s="8" customFormat="1" ht="12.75"/>
    <row r="709" s="8" customFormat="1" ht="12.75"/>
    <row r="710" s="8" customFormat="1" ht="12.75"/>
    <row r="711" s="8" customFormat="1" ht="12.75"/>
    <row r="712" s="8" customFormat="1" ht="12.75"/>
    <row r="713" s="8" customFormat="1" ht="12.75"/>
    <row r="714" s="8" customFormat="1" ht="12.75"/>
    <row r="715" s="8" customFormat="1" ht="12.75"/>
    <row r="716" s="8" customFormat="1" ht="12.75"/>
    <row r="717" s="8" customFormat="1" ht="12.75"/>
    <row r="718" s="8" customFormat="1" ht="12.75"/>
    <row r="719" s="8" customFormat="1" ht="12.75"/>
    <row r="720" s="8" customFormat="1" ht="12.75"/>
    <row r="721" s="8" customFormat="1" ht="12.75"/>
    <row r="722" s="8" customFormat="1" ht="12.75"/>
    <row r="723" s="8" customFormat="1" ht="12.75"/>
    <row r="724" s="8" customFormat="1" ht="12.75"/>
    <row r="725" s="8" customFormat="1" ht="12.75"/>
    <row r="726" s="8" customFormat="1" ht="12.75"/>
    <row r="727" s="8" customFormat="1" ht="12.75"/>
    <row r="728" s="8" customFormat="1" ht="12.75"/>
    <row r="729" s="8" customFormat="1" ht="12.75"/>
    <row r="730" s="8" customFormat="1" ht="12.75"/>
    <row r="731" s="8" customFormat="1" ht="12.75"/>
    <row r="732" s="8" customFormat="1" ht="12.75"/>
    <row r="733" s="8" customFormat="1" ht="12.75"/>
    <row r="734" s="8" customFormat="1" ht="12.75"/>
    <row r="735" s="8" customFormat="1" ht="12.75"/>
    <row r="736" s="8" customFormat="1" ht="12.75"/>
    <row r="737" s="8" customFormat="1" ht="12.75"/>
    <row r="738" s="8" customFormat="1" ht="12.75"/>
    <row r="739" s="8" customFormat="1" ht="12.75"/>
    <row r="740" s="8" customFormat="1" ht="12.75"/>
    <row r="741" s="8" customFormat="1" ht="12.75"/>
    <row r="742" s="8" customFormat="1" ht="12.75"/>
    <row r="743" s="8" customFormat="1" ht="12.75"/>
    <row r="744" s="8" customFormat="1" ht="12.75"/>
    <row r="745" s="8" customFormat="1" ht="12.75"/>
    <row r="746" s="8" customFormat="1" ht="12.75"/>
    <row r="747" s="8" customFormat="1" ht="12.75"/>
    <row r="748" s="8" customFormat="1" ht="12.75"/>
    <row r="749" s="8" customFormat="1" ht="12.75"/>
    <row r="750" s="8" customFormat="1" ht="12.75"/>
    <row r="751" s="8" customFormat="1" ht="12.75"/>
    <row r="752" s="8" customFormat="1" ht="12.75"/>
    <row r="753" s="8" customFormat="1" ht="12.75"/>
    <row r="754" s="8" customFormat="1" ht="12.75"/>
    <row r="755" s="8" customFormat="1" ht="12.75"/>
    <row r="756" s="8" customFormat="1" ht="12.75"/>
    <row r="757" s="8" customFormat="1" ht="12.75"/>
    <row r="758" s="8" customFormat="1" ht="12.75"/>
    <row r="759" s="8" customFormat="1" ht="12.75"/>
    <row r="760" s="8" customFormat="1" ht="12.75"/>
    <row r="761" s="8" customFormat="1" ht="12.75"/>
    <row r="762" s="8" customFormat="1" ht="12.75"/>
    <row r="763" s="8" customFormat="1" ht="12.75"/>
    <row r="764" s="8" customFormat="1" ht="12.75"/>
    <row r="765" s="8" customFormat="1" ht="12.75"/>
    <row r="766" s="8" customFormat="1" ht="12.75"/>
    <row r="767" s="8" customFormat="1" ht="12.75"/>
    <row r="768" s="8" customFormat="1" ht="12.75"/>
    <row r="769" s="8" customFormat="1" ht="12.75"/>
    <row r="770" s="8" customFormat="1" ht="12.75"/>
    <row r="771" s="8" customFormat="1" ht="12.75"/>
    <row r="772" s="8" customFormat="1" ht="12.75"/>
    <row r="773" s="8" customFormat="1" ht="12.75"/>
    <row r="774" s="8" customFormat="1" ht="12.75"/>
    <row r="775" s="8" customFormat="1" ht="12.75"/>
    <row r="776" s="8" customFormat="1" ht="12.75"/>
    <row r="777" s="8" customFormat="1" ht="12.75"/>
    <row r="778" s="8" customFormat="1" ht="12.75"/>
    <row r="779" s="8" customFormat="1" ht="12.75"/>
    <row r="780" s="8" customFormat="1" ht="12.75"/>
    <row r="781" s="8" customFormat="1" ht="12.75"/>
    <row r="782" s="8" customFormat="1" ht="12.75"/>
    <row r="783" s="8" customFormat="1" ht="12.75"/>
    <row r="784" s="8" customFormat="1" ht="12.75"/>
    <row r="785" s="8" customFormat="1" ht="12.75"/>
    <row r="786" s="8" customFormat="1" ht="12.75"/>
    <row r="787" s="8" customFormat="1" ht="12.75"/>
    <row r="788" s="8" customFormat="1" ht="12.75"/>
    <row r="789" s="8" customFormat="1" ht="12.75"/>
    <row r="790" s="8" customFormat="1" ht="12.75"/>
    <row r="791" s="8" customFormat="1" ht="12.75"/>
    <row r="792" s="8" customFormat="1" ht="12.75"/>
    <row r="793" s="8" customFormat="1" ht="12.75"/>
    <row r="794" s="8" customFormat="1" ht="12.75"/>
    <row r="795" s="8" customFormat="1" ht="12.75"/>
    <row r="796" s="8" customFormat="1" ht="12.75"/>
    <row r="797" s="8" customFormat="1" ht="12.75"/>
    <row r="798" s="8" customFormat="1" ht="12.75"/>
    <row r="799" s="8" customFormat="1" ht="12.75"/>
    <row r="800" s="8" customFormat="1" ht="12.75"/>
    <row r="801" s="8" customFormat="1" ht="12.75"/>
    <row r="802" s="8" customFormat="1" ht="12.75"/>
    <row r="803" s="8" customFormat="1" ht="12.75"/>
    <row r="804" s="8" customFormat="1" ht="12.75"/>
    <row r="805" s="8" customFormat="1" ht="12.75"/>
    <row r="806" s="8" customFormat="1" ht="12.75"/>
    <row r="807" s="8" customFormat="1" ht="12.75"/>
    <row r="808" s="8" customFormat="1" ht="12.75"/>
    <row r="809" s="8" customFormat="1" ht="12.75"/>
    <row r="810" s="8" customFormat="1" ht="12.75"/>
    <row r="811" s="8" customFormat="1" ht="12.75"/>
    <row r="812" s="8" customFormat="1" ht="12.75"/>
    <row r="813" s="8" customFormat="1" ht="12.75"/>
    <row r="814" s="8" customFormat="1" ht="12.75"/>
    <row r="815" s="8" customFormat="1" ht="12.75"/>
    <row r="816" s="8" customFormat="1" ht="12.75"/>
    <row r="817" s="8" customFormat="1" ht="12.75"/>
    <row r="818" s="8" customFormat="1" ht="12.75"/>
    <row r="819" s="8" customFormat="1" ht="12.75"/>
    <row r="820" s="8" customFormat="1" ht="12.75"/>
    <row r="821" s="8" customFormat="1" ht="12.75"/>
    <row r="822" s="8" customFormat="1" ht="12.75"/>
    <row r="823" s="8" customFormat="1" ht="12.75"/>
    <row r="824" s="8" customFormat="1" ht="12.75"/>
    <row r="825" s="8" customFormat="1" ht="12.75"/>
    <row r="826" s="8" customFormat="1" ht="12.75"/>
    <row r="827" s="8" customFormat="1" ht="12.75"/>
    <row r="828" s="8" customFormat="1" ht="12.75"/>
    <row r="829" s="8" customFormat="1" ht="12.75"/>
    <row r="830" s="8" customFormat="1" ht="12.75"/>
    <row r="831" s="8" customFormat="1" ht="12.75"/>
    <row r="832" s="8" customFormat="1" ht="12.75"/>
    <row r="833" s="8" customFormat="1" ht="12.75"/>
    <row r="834" s="8" customFormat="1" ht="12.75"/>
    <row r="835" s="8" customFormat="1" ht="12.75"/>
    <row r="836" s="8" customFormat="1" ht="12.75"/>
    <row r="837" s="8" customFormat="1" ht="12.75"/>
    <row r="838" s="8" customFormat="1" ht="12.75"/>
    <row r="839" s="8" customFormat="1" ht="12.75"/>
    <row r="840" s="8" customFormat="1" ht="12.75"/>
    <row r="841" s="8" customFormat="1" ht="12.75"/>
    <row r="842" s="8" customFormat="1" ht="12.75"/>
    <row r="843" s="8" customFormat="1" ht="12.75"/>
    <row r="844" s="8" customFormat="1" ht="12.75"/>
    <row r="845" s="8" customFormat="1" ht="12.75"/>
    <row r="846" s="8" customFormat="1" ht="12.75"/>
    <row r="847" s="8" customFormat="1" ht="12.75"/>
    <row r="848" s="8" customFormat="1" ht="12.75"/>
    <row r="849" s="8" customFormat="1" ht="12.75"/>
    <row r="850" s="8" customFormat="1" ht="12.75"/>
    <row r="851" s="8" customFormat="1" ht="12.75"/>
    <row r="852" s="8" customFormat="1" ht="12.75"/>
    <row r="853" s="8" customFormat="1" ht="12.75"/>
    <row r="854" s="8" customFormat="1" ht="12.75"/>
    <row r="855" s="8" customFormat="1" ht="12.75"/>
    <row r="856" s="8" customFormat="1" ht="12.75"/>
    <row r="857" s="8" customFormat="1" ht="12.75"/>
    <row r="858" s="8" customFormat="1" ht="12.75"/>
    <row r="859" s="8" customFormat="1" ht="12.75"/>
    <row r="860" s="8" customFormat="1" ht="12.75"/>
    <row r="861" s="8" customFormat="1" ht="12.75"/>
    <row r="862" s="8" customFormat="1" ht="12.75"/>
    <row r="863" s="8" customFormat="1" ht="12.75"/>
    <row r="864" s="8" customFormat="1" ht="12.75"/>
    <row r="865" s="8" customFormat="1" ht="12.75"/>
    <row r="866" s="8" customFormat="1" ht="12.75"/>
    <row r="867" s="8" customFormat="1" ht="12.75"/>
    <row r="868" s="8" customFormat="1" ht="12.75"/>
    <row r="869" s="8" customFormat="1" ht="12.75"/>
    <row r="870" s="8" customFormat="1" ht="12.75"/>
    <row r="871" s="8" customFormat="1" ht="12.75"/>
    <row r="872" s="8" customFormat="1" ht="12.75"/>
    <row r="873" s="8" customFormat="1" ht="12.75"/>
    <row r="874" s="8" customFormat="1" ht="12.75"/>
    <row r="875" s="8" customFormat="1" ht="12.75"/>
    <row r="876" s="8" customFormat="1" ht="12.75"/>
    <row r="877" s="8" customFormat="1" ht="12.75"/>
    <row r="878" s="8" customFormat="1" ht="12.75"/>
    <row r="879" s="8" customFormat="1" ht="12.75"/>
    <row r="880" s="8" customFormat="1" ht="12.75"/>
    <row r="881" s="8" customFormat="1" ht="12.75"/>
    <row r="882" s="8" customFormat="1" ht="12.75"/>
    <row r="883" s="8" customFormat="1" ht="12.75"/>
    <row r="884" s="8" customFormat="1" ht="12.75"/>
    <row r="885" s="8" customFormat="1" ht="12.75"/>
    <row r="886" s="8" customFormat="1" ht="12.75"/>
    <row r="887" s="8" customFormat="1" ht="12.75"/>
    <row r="888" s="8" customFormat="1" ht="12.75"/>
    <row r="889" s="8" customFormat="1" ht="12.75"/>
    <row r="890" s="8" customFormat="1" ht="12.75"/>
    <row r="891" s="8" customFormat="1" ht="12.75"/>
    <row r="892" s="8" customFormat="1" ht="12.75"/>
    <row r="893" s="8" customFormat="1" ht="12.75"/>
    <row r="894" s="8" customFormat="1" ht="12.75"/>
    <row r="895" s="8" customFormat="1" ht="12.75"/>
    <row r="896" s="8" customFormat="1" ht="12.75"/>
    <row r="897" s="8" customFormat="1" ht="12.75"/>
    <row r="898" s="8" customFormat="1" ht="12.75"/>
    <row r="899" s="8" customFormat="1" ht="12.75"/>
    <row r="900" s="8" customFormat="1" ht="12.75"/>
    <row r="901" s="8" customFormat="1" ht="12.75"/>
    <row r="902" s="8" customFormat="1" ht="12.75"/>
    <row r="903" s="8" customFormat="1" ht="12.75"/>
    <row r="904" s="8" customFormat="1" ht="12.75"/>
    <row r="905" s="8" customFormat="1" ht="12.75"/>
    <row r="906" s="8" customFormat="1" ht="12.75"/>
    <row r="907" s="8" customFormat="1" ht="12.75"/>
    <row r="908" s="8" customFormat="1" ht="12.75"/>
    <row r="909" s="8" customFormat="1" ht="12.75"/>
    <row r="910" s="8" customFormat="1" ht="12.75"/>
    <row r="911" s="8" customFormat="1" ht="12.75"/>
    <row r="912" s="8" customFormat="1" ht="12.75"/>
    <row r="913" s="8" customFormat="1" ht="12.75"/>
    <row r="914" s="8" customFormat="1" ht="12.75"/>
    <row r="915" s="8" customFormat="1" ht="12.75"/>
    <row r="916" s="8" customFormat="1" ht="12.75"/>
    <row r="917" s="8" customFormat="1" ht="12.75"/>
    <row r="918" s="8" customFormat="1" ht="12.75"/>
    <row r="919" s="8" customFormat="1" ht="12.75"/>
    <row r="920" s="8" customFormat="1" ht="12.75"/>
    <row r="921" s="8" customFormat="1" ht="12.75"/>
    <row r="922" s="8" customFormat="1" ht="12.75"/>
    <row r="923" s="8" customFormat="1" ht="12.75"/>
    <row r="924" s="8" customFormat="1" ht="12.75"/>
    <row r="925" s="8" customFormat="1" ht="12.75"/>
    <row r="926" s="8" customFormat="1" ht="12.75"/>
    <row r="927" s="8" customFormat="1" ht="12.75"/>
    <row r="928" s="8" customFormat="1" ht="12.75"/>
    <row r="929" s="8" customFormat="1" ht="12.75"/>
    <row r="930" s="8" customFormat="1" ht="12.75"/>
    <row r="931" s="8" customFormat="1" ht="12.75"/>
    <row r="932" s="8" customFormat="1" ht="12.75"/>
    <row r="933" s="8" customFormat="1" ht="12.75"/>
    <row r="934" s="8" customFormat="1" ht="12.75"/>
    <row r="935" s="8" customFormat="1" ht="12.75"/>
    <row r="936" s="8" customFormat="1" ht="12.75"/>
    <row r="937" s="8" customFormat="1" ht="12.75"/>
    <row r="938" s="8" customFormat="1" ht="12.75"/>
    <row r="939" s="8" customFormat="1" ht="12.75"/>
    <row r="940" s="8" customFormat="1" ht="12.75"/>
    <row r="941" s="8" customFormat="1" ht="12.75"/>
    <row r="942" s="8" customFormat="1" ht="12.75"/>
    <row r="943" s="8" customFormat="1" ht="12.75"/>
    <row r="944" s="8" customFormat="1" ht="12.75"/>
    <row r="945" s="8" customFormat="1" ht="12.75"/>
    <row r="946" s="8" customFormat="1" ht="12.75"/>
    <row r="947" s="8" customFormat="1" ht="12.75"/>
    <row r="948" s="8" customFormat="1" ht="12.75"/>
    <row r="949" s="8" customFormat="1" ht="12.75"/>
    <row r="950" s="8" customFormat="1" ht="12.75"/>
    <row r="951" s="8" customFormat="1" ht="12.75"/>
    <row r="952" s="8" customFormat="1" ht="12.75"/>
    <row r="953" s="8" customFormat="1" ht="12.75"/>
    <row r="954" s="8" customFormat="1" ht="12.75"/>
    <row r="955" s="8" customFormat="1" ht="12.75"/>
    <row r="956" s="8" customFormat="1" ht="12.75"/>
    <row r="957" s="8" customFormat="1" ht="12.75"/>
    <row r="958" s="8" customFormat="1" ht="12.75"/>
    <row r="959" s="8" customFormat="1" ht="12.75"/>
    <row r="960" s="8" customFormat="1" ht="12.75"/>
    <row r="961" s="8" customFormat="1" ht="12.75"/>
    <row r="962" s="8" customFormat="1" ht="12.75"/>
    <row r="963" s="8" customFormat="1" ht="12.75"/>
    <row r="964" s="8" customFormat="1" ht="12.75"/>
    <row r="965" s="8" customFormat="1" ht="12.75"/>
    <row r="966" s="8" customFormat="1" ht="12.75"/>
    <row r="967" s="8" customFormat="1" ht="12.75"/>
    <row r="968" s="8" customFormat="1" ht="12.75"/>
    <row r="969" s="8" customFormat="1" ht="12.75"/>
    <row r="970" s="8" customFormat="1" ht="12.75"/>
    <row r="971" s="8" customFormat="1" ht="12.75"/>
    <row r="972" s="8" customFormat="1" ht="12.75"/>
    <row r="973" s="8" customFormat="1" ht="12.75"/>
    <row r="974" s="8" customFormat="1" ht="12.75"/>
    <row r="975" s="8" customFormat="1" ht="12.75"/>
    <row r="976" s="8" customFormat="1" ht="12.75"/>
    <row r="977" s="8" customFormat="1" ht="12.75"/>
    <row r="978" s="8" customFormat="1" ht="12.75"/>
    <row r="979" s="8" customFormat="1" ht="12.75"/>
    <row r="980" s="8" customFormat="1" ht="12.75"/>
    <row r="981" s="8" customFormat="1" ht="12.75"/>
    <row r="982" s="8" customFormat="1" ht="12.75"/>
    <row r="983" s="8" customFormat="1" ht="12.75"/>
    <row r="984" s="8" customFormat="1" ht="12.75"/>
    <row r="985" s="8" customFormat="1" ht="12.75"/>
    <row r="986" s="8" customFormat="1" ht="12.75"/>
    <row r="987" s="8" customFormat="1" ht="12.75"/>
    <row r="988" s="8" customFormat="1" ht="12.75"/>
    <row r="989" s="8" customFormat="1" ht="12.75"/>
    <row r="990" s="8" customFormat="1" ht="12.75"/>
    <row r="991" s="8" customFormat="1" ht="12.75"/>
    <row r="992" s="8" customFormat="1" ht="12.75"/>
    <row r="993" s="8" customFormat="1" ht="12.75"/>
    <row r="994" s="8" customFormat="1" ht="12.75"/>
    <row r="995" s="8" customFormat="1" ht="12.75"/>
    <row r="996" s="8" customFormat="1" ht="12.75"/>
    <row r="997" s="8" customFormat="1" ht="12.75"/>
    <row r="998" s="8" customFormat="1" ht="12.75"/>
    <row r="999" s="8" customFormat="1" ht="12.75"/>
    <row r="1000" s="8" customFormat="1" ht="12.75"/>
    <row r="1001" s="8" customFormat="1" ht="12.75"/>
    <row r="1002" s="8" customFormat="1" ht="12.75"/>
    <row r="1003" s="8" customFormat="1" ht="12.75"/>
    <row r="1004" s="8" customFormat="1" ht="12.75"/>
    <row r="1005" s="8" customFormat="1" ht="12.75"/>
    <row r="1006" s="8" customFormat="1" ht="12.75"/>
    <row r="1007" s="8" customFormat="1" ht="12.75"/>
    <row r="1008" s="8" customFormat="1" ht="12.75"/>
    <row r="1009" s="8" customFormat="1" ht="12.75"/>
    <row r="1010" s="8" customFormat="1" ht="12.75"/>
    <row r="1011" s="8" customFormat="1" ht="12.75"/>
    <row r="1012" s="8" customFormat="1" ht="12.75"/>
    <row r="1013" s="8" customFormat="1" ht="12.75"/>
    <row r="1014" s="8" customFormat="1" ht="12.75"/>
    <row r="1015" s="8" customFormat="1" ht="12.75"/>
    <row r="1016" s="8" customFormat="1" ht="12.75"/>
    <row r="1017" s="8" customFormat="1" ht="12.75"/>
    <row r="1018" s="8" customFormat="1" ht="12.75"/>
    <row r="1019" s="8" customFormat="1" ht="12.75"/>
    <row r="1020" s="8" customFormat="1" ht="12.75"/>
    <row r="1021" s="8" customFormat="1" ht="12.75"/>
    <row r="1022" s="8" customFormat="1" ht="12.75"/>
    <row r="1023" s="8" customFormat="1" ht="12.75"/>
    <row r="1024" s="8" customFormat="1" ht="12.75"/>
    <row r="1025" s="8" customFormat="1" ht="12.75"/>
    <row r="1026" s="8" customFormat="1" ht="12.75"/>
    <row r="1027" s="8" customFormat="1" ht="12.75"/>
    <row r="1028" s="8" customFormat="1" ht="12.75"/>
    <row r="1029" s="8" customFormat="1" ht="12.75"/>
    <row r="1030" s="8" customFormat="1" ht="12.75"/>
    <row r="1031" s="8" customFormat="1" ht="12.75"/>
    <row r="1032" s="8" customFormat="1" ht="12.75"/>
    <row r="1033" s="8" customFormat="1" ht="12.75"/>
    <row r="1034" s="8" customFormat="1" ht="12.75"/>
    <row r="1035" s="8" customFormat="1" ht="12.75"/>
    <row r="1036" s="8" customFormat="1" ht="12.75"/>
    <row r="1037" s="8" customFormat="1" ht="12.75"/>
    <row r="1038" s="8" customFormat="1" ht="12.75"/>
    <row r="1039" s="8" customFormat="1" ht="12.75"/>
    <row r="1040" s="8" customFormat="1" ht="12.75"/>
    <row r="1041" s="8" customFormat="1" ht="12.75"/>
    <row r="1042" s="8" customFormat="1" ht="12.75"/>
    <row r="1043" s="8" customFormat="1" ht="12.75"/>
    <row r="1044" s="8" customFormat="1" ht="12.75"/>
    <row r="1045" s="8" customFormat="1" ht="12.75"/>
    <row r="1046" s="8" customFormat="1" ht="12.75"/>
    <row r="1047" s="8" customFormat="1" ht="12.75"/>
    <row r="1048" s="8" customFormat="1" ht="12.75"/>
    <row r="1049" s="8" customFormat="1" ht="12.75"/>
    <row r="1050" s="8" customFormat="1" ht="12.75"/>
    <row r="1051" s="8" customFormat="1" ht="12.75"/>
    <row r="1052" s="8" customFormat="1" ht="12.75"/>
    <row r="1053" s="8" customFormat="1" ht="12.75"/>
    <row r="1054" s="8" customFormat="1" ht="12.75"/>
    <row r="1055" s="8" customFormat="1" ht="12.75"/>
    <row r="1056" s="8" customFormat="1" ht="12.75"/>
    <row r="1057" s="8" customFormat="1" ht="12.75"/>
    <row r="1058" s="8" customFormat="1" ht="12.75"/>
    <row r="1059" s="8" customFormat="1" ht="12.75"/>
    <row r="1060" s="8" customFormat="1" ht="12.75"/>
    <row r="1061" s="8" customFormat="1" ht="12.75"/>
    <row r="1062" s="8" customFormat="1" ht="12.75"/>
    <row r="1063" s="8" customFormat="1" ht="12.75"/>
    <row r="1064" s="8" customFormat="1" ht="12.75"/>
    <row r="1065" s="8" customFormat="1" ht="12.75"/>
    <row r="1066" s="8" customFormat="1" ht="12.75"/>
    <row r="1067" s="8" customFormat="1" ht="12.75"/>
    <row r="1068" s="8" customFormat="1" ht="12.75"/>
    <row r="1069" s="8" customFormat="1" ht="12.75"/>
    <row r="1070" s="8" customFormat="1" ht="12.75"/>
    <row r="1071" s="8" customFormat="1" ht="12.75"/>
    <row r="1072" s="8" customFormat="1" ht="12.75"/>
    <row r="1073" s="8" customFormat="1" ht="12.75"/>
    <row r="1074" s="8" customFormat="1" ht="12.75"/>
    <row r="1075" s="8" customFormat="1" ht="12.75"/>
    <row r="1076" s="8" customFormat="1" ht="12.75"/>
    <row r="1077" s="8" customFormat="1" ht="12.75"/>
    <row r="1078" s="8" customFormat="1" ht="12.75"/>
    <row r="1079" s="8" customFormat="1" ht="12.75"/>
    <row r="1080" s="8" customFormat="1" ht="12.75"/>
    <row r="1081" s="8" customFormat="1" ht="12.75"/>
    <row r="1082" s="8" customFormat="1" ht="12.75"/>
    <row r="1083" s="8" customFormat="1" ht="12.75"/>
    <row r="1084" s="8" customFormat="1" ht="12.75"/>
    <row r="1085" s="8" customFormat="1" ht="12.75"/>
    <row r="1086" s="8" customFormat="1" ht="12.75"/>
    <row r="1087" s="8" customFormat="1" ht="12.75"/>
    <row r="1088" s="8" customFormat="1" ht="12.75"/>
    <row r="1089" s="8" customFormat="1" ht="12.75"/>
    <row r="1090" s="8" customFormat="1" ht="12.75"/>
    <row r="1091" s="8" customFormat="1" ht="12.75"/>
    <row r="1092" s="8" customFormat="1" ht="12.75"/>
    <row r="1093" s="8" customFormat="1" ht="12.75"/>
    <row r="1094" s="8" customFormat="1" ht="12.75"/>
    <row r="1095" s="8" customFormat="1" ht="12.75"/>
    <row r="1096" s="8" customFormat="1" ht="12.75"/>
    <row r="1097" s="8" customFormat="1" ht="12.75"/>
    <row r="1098" s="8" customFormat="1" ht="12.75"/>
    <row r="1099" s="8" customFormat="1" ht="12.75"/>
    <row r="1100" s="8" customFormat="1" ht="12.75"/>
    <row r="1101" s="8" customFormat="1" ht="12.75"/>
    <row r="1102" s="8" customFormat="1" ht="12.75"/>
    <row r="1103" s="8" customFormat="1" ht="12.75"/>
    <row r="1104" s="8" customFormat="1" ht="12.75"/>
    <row r="1105" s="8" customFormat="1" ht="12.75"/>
    <row r="1106" s="8" customFormat="1" ht="12.75"/>
    <row r="1107" s="8" customFormat="1" ht="12.75"/>
    <row r="1108" s="8" customFormat="1" ht="12.75"/>
    <row r="1109" s="8" customFormat="1" ht="12.75"/>
    <row r="1110" s="8" customFormat="1" ht="12.75"/>
    <row r="1111" s="8" customFormat="1" ht="12.75"/>
    <row r="1112" s="8" customFormat="1" ht="12.75"/>
    <row r="1113" s="8" customFormat="1" ht="12.75"/>
    <row r="1114" s="8" customFormat="1" ht="12.75"/>
    <row r="1115" s="8" customFormat="1" ht="12.75"/>
    <row r="1116" s="8" customFormat="1" ht="12.75"/>
    <row r="1117" s="8" customFormat="1" ht="12.75"/>
    <row r="1118" s="8" customFormat="1" ht="12.75"/>
    <row r="1119" s="8" customFormat="1" ht="12.75"/>
    <row r="1120" s="8" customFormat="1" ht="12.75"/>
    <row r="1121" s="8" customFormat="1" ht="12.75"/>
    <row r="1122" s="8" customFormat="1" ht="12.75"/>
    <row r="1123" s="8" customFormat="1" ht="12.75"/>
    <row r="1124" s="8" customFormat="1" ht="12.75"/>
    <row r="1125" s="8" customFormat="1" ht="12.75"/>
    <row r="1126" s="8" customFormat="1" ht="12.75"/>
    <row r="1127" s="8" customFormat="1" ht="12.75"/>
    <row r="1128" s="8" customFormat="1" ht="12.75"/>
    <row r="1129" s="8" customFormat="1" ht="12.75"/>
    <row r="1130" s="8" customFormat="1" ht="12.75"/>
    <row r="1131" s="8" customFormat="1" ht="12.75"/>
    <row r="1132" s="8" customFormat="1" ht="12.75"/>
    <row r="1133" s="8" customFormat="1" ht="12.75"/>
    <row r="1134" s="8" customFormat="1" ht="12.75"/>
    <row r="1135" s="8" customFormat="1" ht="12.75"/>
    <row r="1136" s="8" customFormat="1" ht="12.75"/>
    <row r="1137" s="8" customFormat="1" ht="12.75"/>
    <row r="1138" s="8" customFormat="1" ht="12.75"/>
    <row r="1139" s="8" customFormat="1" ht="12.75"/>
    <row r="1140" s="8" customFormat="1" ht="12.75"/>
    <row r="1141" s="8" customFormat="1" ht="12.75"/>
    <row r="1142" s="8" customFormat="1" ht="12.75"/>
    <row r="1143" s="8" customFormat="1" ht="12.75"/>
    <row r="1144" s="8" customFormat="1" ht="12.75"/>
    <row r="1145" s="8" customFormat="1" ht="12.75"/>
    <row r="1146" s="8" customFormat="1" ht="12.75"/>
    <row r="1147" s="8" customFormat="1" ht="12.75"/>
    <row r="1148" s="8" customFormat="1" ht="12.75"/>
    <row r="1149" s="8" customFormat="1" ht="12.75"/>
    <row r="1150" s="8" customFormat="1" ht="12.75"/>
    <row r="1151" s="8" customFormat="1" ht="12.75"/>
    <row r="1152" s="8" customFormat="1" ht="12.75"/>
    <row r="1153" s="8" customFormat="1" ht="12.75"/>
    <row r="1154" s="8" customFormat="1" ht="12.75"/>
    <row r="1155" s="8" customFormat="1" ht="12.75"/>
    <row r="1156" s="8" customFormat="1" ht="12.75"/>
    <row r="1157" s="8" customFormat="1" ht="12.75"/>
    <row r="1158" s="8" customFormat="1" ht="12.75"/>
    <row r="1159" s="8" customFormat="1" ht="12.75"/>
    <row r="1160" s="8" customFormat="1" ht="12.75"/>
    <row r="1161" s="8" customFormat="1" ht="12.75"/>
    <row r="1162" s="8" customFormat="1" ht="12.75"/>
    <row r="1163" s="8" customFormat="1" ht="12.75"/>
    <row r="1164" s="8" customFormat="1" ht="12.75"/>
    <row r="1165" s="8" customFormat="1" ht="12.75"/>
    <row r="1166" s="8" customFormat="1" ht="12.75"/>
    <row r="1167" s="8" customFormat="1" ht="12.75"/>
    <row r="1168" s="8" customFormat="1" ht="12.75"/>
    <row r="1169" s="8" customFormat="1" ht="12.75"/>
    <row r="1170" s="8" customFormat="1" ht="12.75"/>
    <row r="1171" s="8" customFormat="1" ht="12.75"/>
    <row r="1172" s="8" customFormat="1" ht="12.75"/>
    <row r="1173" s="8" customFormat="1" ht="12.75"/>
    <row r="1174" s="8" customFormat="1" ht="12.75"/>
    <row r="1175" s="8" customFormat="1" ht="12.75"/>
    <row r="1176" s="8" customFormat="1" ht="12.75"/>
    <row r="1177" s="8" customFormat="1" ht="12.75"/>
    <row r="1178" s="8" customFormat="1" ht="12.75"/>
    <row r="1179" s="8" customFormat="1" ht="12.75"/>
    <row r="1180" s="8" customFormat="1" ht="12.75"/>
    <row r="1181" s="8" customFormat="1" ht="12.75"/>
    <row r="1182" s="8" customFormat="1" ht="12.75"/>
    <row r="1183" s="8" customFormat="1" ht="12.75"/>
    <row r="1184" s="8" customFormat="1" ht="12.75"/>
    <row r="1185" s="8" customFormat="1" ht="12.75"/>
    <row r="1186" s="8" customFormat="1" ht="12.75"/>
    <row r="1187" s="8" customFormat="1" ht="12.75"/>
    <row r="1188" s="8" customFormat="1" ht="12.75"/>
    <row r="1189" s="8" customFormat="1" ht="12.75"/>
    <row r="1190" s="8" customFormat="1" ht="12.75"/>
    <row r="1191" s="8" customFormat="1" ht="12.75"/>
    <row r="1192" s="8" customFormat="1" ht="12.75"/>
    <row r="1193" s="8" customFormat="1" ht="12.75"/>
    <row r="1194" s="8" customFormat="1" ht="12.75"/>
    <row r="1195" s="8" customFormat="1" ht="12.75"/>
    <row r="1196" s="8" customFormat="1" ht="12.75"/>
    <row r="1197" s="8" customFormat="1" ht="12.75"/>
    <row r="1198" s="8" customFormat="1" ht="12.75"/>
    <row r="1199" s="8" customFormat="1" ht="12.75"/>
    <row r="1200" s="8" customFormat="1" ht="12.75"/>
    <row r="1201" s="8" customFormat="1" ht="12.75"/>
    <row r="1202" s="8" customFormat="1" ht="12.75"/>
    <row r="1203" s="8" customFormat="1" ht="12.75"/>
    <row r="1204" s="8" customFormat="1" ht="12.75"/>
    <row r="1205" s="8" customFormat="1" ht="12.75"/>
    <row r="1206" s="8" customFormat="1" ht="12.75"/>
    <row r="1207" s="8" customFormat="1" ht="12.75"/>
    <row r="1208" s="8" customFormat="1" ht="12.75"/>
    <row r="1209" s="8" customFormat="1" ht="12.75"/>
    <row r="1210" s="8" customFormat="1" ht="12.75"/>
    <row r="1211" s="8" customFormat="1" ht="12.75"/>
    <row r="1212" s="8" customFormat="1" ht="12.75"/>
    <row r="1213" s="8" customFormat="1" ht="12.75"/>
    <row r="1214" s="8" customFormat="1" ht="12.75"/>
    <row r="1215" s="8" customFormat="1" ht="12.75"/>
    <row r="1216" s="8" customFormat="1" ht="12.75"/>
    <row r="1217" s="8" customFormat="1" ht="12.75"/>
    <row r="1218" s="8" customFormat="1" ht="12.75"/>
    <row r="1219" s="8" customFormat="1" ht="12.75"/>
    <row r="1220" s="8" customFormat="1" ht="12.75"/>
    <row r="1221" s="8" customFormat="1" ht="12.75"/>
    <row r="1222" s="8" customFormat="1" ht="12.75"/>
    <row r="1223" s="8" customFormat="1" ht="12.75"/>
    <row r="1224" s="8" customFormat="1" ht="12.75"/>
    <row r="1225" s="8" customFormat="1" ht="12.75"/>
    <row r="1226" s="8" customFormat="1" ht="12.75"/>
    <row r="1227" s="8" customFormat="1" ht="12.75"/>
    <row r="1228" s="8" customFormat="1" ht="12.75"/>
    <row r="1229" s="8" customFormat="1" ht="12.75"/>
    <row r="1230" s="8" customFormat="1" ht="12.75"/>
    <row r="1231" s="8" customFormat="1" ht="12.75"/>
    <row r="1232" s="8" customFormat="1" ht="12.75"/>
    <row r="1233" s="8" customFormat="1" ht="12.75"/>
    <row r="1234" s="8" customFormat="1" ht="12.75"/>
    <row r="1235" s="8" customFormat="1" ht="12.75"/>
    <row r="1236" s="8" customFormat="1" ht="12.75"/>
    <row r="1237" s="8" customFormat="1" ht="12.75"/>
    <row r="1238" s="8" customFormat="1" ht="12.75"/>
    <row r="1239" s="8" customFormat="1" ht="12.75"/>
    <row r="1240" s="8" customFormat="1" ht="12.75"/>
    <row r="1241" s="8" customFormat="1" ht="12.75"/>
    <row r="1242" s="8" customFormat="1" ht="12.75"/>
    <row r="1243" s="8" customFormat="1" ht="12.75"/>
    <row r="1244" s="8" customFormat="1" ht="12.75"/>
    <row r="1245" s="8" customFormat="1" ht="12.75"/>
    <row r="1246" s="8" customFormat="1" ht="12.75"/>
    <row r="1247" s="8" customFormat="1" ht="12.75"/>
    <row r="1248" s="8" customFormat="1" ht="12.75"/>
    <row r="1249" s="8" customFormat="1" ht="12.75"/>
    <row r="1250" s="8" customFormat="1" ht="12.75"/>
    <row r="1251" s="8" customFormat="1" ht="12.75"/>
    <row r="1252" s="8" customFormat="1" ht="12.75"/>
    <row r="1253" s="8" customFormat="1" ht="12.75"/>
    <row r="1254" s="8" customFormat="1" ht="12.75"/>
    <row r="1255" s="8" customFormat="1" ht="12.75"/>
    <row r="1256" s="8" customFormat="1" ht="12.75"/>
    <row r="1257" s="8" customFormat="1" ht="12.75"/>
    <row r="1258" s="8" customFormat="1" ht="12.75"/>
    <row r="1259" s="8" customFormat="1" ht="12.75"/>
    <row r="1260" s="8" customFormat="1" ht="12.75"/>
    <row r="1261" s="8" customFormat="1" ht="12.75"/>
    <row r="1262" s="8" customFormat="1" ht="12.75"/>
    <row r="1263" s="8" customFormat="1" ht="12.75"/>
    <row r="1264" s="8" customFormat="1" ht="12.75"/>
    <row r="1265" s="8" customFormat="1" ht="12.75"/>
    <row r="1266" s="8" customFormat="1" ht="12.75"/>
    <row r="1267" s="8" customFormat="1" ht="12.75"/>
    <row r="1268" s="8" customFormat="1" ht="12.75"/>
    <row r="1269" s="8" customFormat="1" ht="12.75"/>
    <row r="1270" s="8" customFormat="1" ht="12.75"/>
    <row r="1271" s="8" customFormat="1" ht="12.75"/>
    <row r="1272" s="8" customFormat="1" ht="12.75"/>
    <row r="1273" s="8" customFormat="1" ht="12.75"/>
    <row r="1274" s="8" customFormat="1" ht="12.75"/>
    <row r="1275" s="8" customFormat="1" ht="12.75"/>
    <row r="1276" s="8" customFormat="1" ht="12.75"/>
    <row r="1277" s="8" customFormat="1" ht="12.75"/>
    <row r="1278" s="8" customFormat="1" ht="12.75"/>
    <row r="1279" s="8" customFormat="1" ht="12.75"/>
    <row r="1280" s="8" customFormat="1" ht="12.75"/>
    <row r="1281" s="8" customFormat="1" ht="12.75"/>
    <row r="1282" s="8" customFormat="1" ht="12.75"/>
    <row r="1283" s="8" customFormat="1" ht="12.75"/>
    <row r="1284" s="8" customFormat="1" ht="12.75"/>
    <row r="1285" s="8" customFormat="1" ht="12.75"/>
    <row r="1286" s="8" customFormat="1" ht="12.75"/>
    <row r="1287" s="8" customFormat="1" ht="12.75"/>
    <row r="1288" s="8" customFormat="1" ht="12.75"/>
    <row r="1289" s="8" customFormat="1" ht="12.75"/>
    <row r="1290" s="8" customFormat="1" ht="12.75"/>
    <row r="1291" s="8" customFormat="1" ht="12.75"/>
    <row r="1292" s="8" customFormat="1" ht="12.75"/>
    <row r="1293" s="8" customFormat="1" ht="12.75"/>
    <row r="1294" s="8" customFormat="1" ht="12.75"/>
    <row r="1295" s="8" customFormat="1" ht="12.75"/>
    <row r="1296" s="8" customFormat="1" ht="12.75"/>
    <row r="1297" s="8" customFormat="1" ht="12.75"/>
    <row r="1298" s="8" customFormat="1" ht="12.75"/>
    <row r="1299" s="8" customFormat="1" ht="12.75"/>
    <row r="1300" s="8" customFormat="1" ht="12.75"/>
    <row r="1301" s="8" customFormat="1" ht="12.75"/>
    <row r="1302" s="8" customFormat="1" ht="12.75"/>
    <row r="1303" s="8" customFormat="1" ht="12.75"/>
    <row r="1304" s="8" customFormat="1" ht="12.75"/>
    <row r="1305" s="8" customFormat="1" ht="12.75"/>
    <row r="1306" s="8" customFormat="1" ht="12.75"/>
    <row r="1307" s="8" customFormat="1" ht="12.75"/>
    <row r="1308" s="8" customFormat="1" ht="12.75"/>
    <row r="1309" s="8" customFormat="1" ht="12.75"/>
    <row r="1310" s="8" customFormat="1" ht="12.75"/>
    <row r="1311" s="8" customFormat="1" ht="12.75"/>
    <row r="1312" s="8" customFormat="1" ht="12.75"/>
    <row r="1313" s="8" customFormat="1" ht="12.75"/>
    <row r="1314" s="8" customFormat="1" ht="12.75"/>
    <row r="1315" s="8" customFormat="1" ht="12.75"/>
    <row r="1316" s="8" customFormat="1" ht="12.75"/>
    <row r="1317" s="8" customFormat="1" ht="12.75"/>
    <row r="1318" s="8" customFormat="1" ht="12.75"/>
    <row r="1319" s="8" customFormat="1" ht="12.75"/>
    <row r="1320" s="8" customFormat="1" ht="12.75"/>
    <row r="1321" s="8" customFormat="1" ht="12.75"/>
    <row r="1322" s="8" customFormat="1" ht="12.75"/>
    <row r="1323" s="8" customFormat="1" ht="12.75"/>
    <row r="1324" s="8" customFormat="1" ht="12.75"/>
    <row r="1325" s="8" customFormat="1" ht="12.75"/>
    <row r="1326" s="8" customFormat="1" ht="12.75"/>
    <row r="1327" s="8" customFormat="1" ht="12.75"/>
    <row r="1328" s="8" customFormat="1" ht="12.75"/>
    <row r="1329" s="8" customFormat="1" ht="12.75"/>
    <row r="1330" s="8" customFormat="1" ht="12.75"/>
    <row r="1331" s="8" customFormat="1" ht="12.75"/>
    <row r="1332" s="8" customFormat="1" ht="12.75"/>
    <row r="1333" s="8" customFormat="1" ht="12.75"/>
    <row r="1334" s="8" customFormat="1" ht="12.75"/>
    <row r="1335" s="8" customFormat="1" ht="12.75"/>
    <row r="1336" s="8" customFormat="1" ht="12.75"/>
    <row r="1337" s="8" customFormat="1" ht="12.75"/>
    <row r="1338" s="8" customFormat="1" ht="12.75"/>
    <row r="1339" s="8" customFormat="1" ht="12.75"/>
    <row r="1340" s="8" customFormat="1" ht="12.75"/>
    <row r="1341" s="8" customFormat="1" ht="12.75"/>
    <row r="1342" s="8" customFormat="1" ht="12.75"/>
    <row r="1343" s="8" customFormat="1" ht="12.75"/>
    <row r="1344" s="8" customFormat="1" ht="12.75"/>
    <row r="1345" s="8" customFormat="1" ht="12.75"/>
    <row r="1346" s="8" customFormat="1" ht="12.75"/>
    <row r="1347" s="8" customFormat="1" ht="12.75"/>
    <row r="1348" s="8" customFormat="1" ht="12.75"/>
    <row r="1349" s="8" customFormat="1" ht="12.75"/>
    <row r="1350" s="8" customFormat="1" ht="12.75"/>
    <row r="1351" s="8" customFormat="1" ht="12.75"/>
    <row r="1352" s="8" customFormat="1" ht="12.75"/>
    <row r="1353" s="8" customFormat="1" ht="12.75"/>
    <row r="1354" s="8" customFormat="1" ht="12.75"/>
    <row r="1355" s="8" customFormat="1" ht="12.75"/>
    <row r="1356" s="8" customFormat="1" ht="12.75"/>
    <row r="1357" s="8" customFormat="1" ht="12.75"/>
    <row r="1358" s="8" customFormat="1" ht="12.75"/>
    <row r="1359" s="8" customFormat="1" ht="12.75"/>
    <row r="1360" s="8" customFormat="1" ht="12.75"/>
    <row r="1361" s="8" customFormat="1" ht="12.75"/>
    <row r="1362" s="8" customFormat="1" ht="12.75"/>
    <row r="1363" s="8" customFormat="1" ht="12.75"/>
    <row r="1364" s="8" customFormat="1" ht="12.75"/>
    <row r="1365" s="8" customFormat="1" ht="12.75"/>
    <row r="1366" s="8" customFormat="1" ht="12.75"/>
    <row r="1367" s="8" customFormat="1" ht="12.75"/>
    <row r="1368" s="8" customFormat="1" ht="12.75"/>
    <row r="1369" s="8" customFormat="1" ht="12.75"/>
    <row r="1370" s="8" customFormat="1" ht="12.75"/>
    <row r="1371" s="8" customFormat="1" ht="12.75"/>
    <row r="1372" s="8" customFormat="1" ht="12.75"/>
    <row r="1373" s="8" customFormat="1" ht="12.75"/>
    <row r="1374" s="8" customFormat="1" ht="12.75"/>
    <row r="1375" s="8" customFormat="1" ht="12.75"/>
    <row r="1376" s="8" customFormat="1" ht="12.75"/>
    <row r="1377" s="8" customFormat="1" ht="12.75"/>
    <row r="1378" s="8" customFormat="1" ht="12.75"/>
    <row r="1379" s="8" customFormat="1" ht="12.75"/>
    <row r="1380" s="8" customFormat="1" ht="12.75"/>
    <row r="1381" s="8" customFormat="1" ht="12.75"/>
    <row r="1382" s="8" customFormat="1" ht="12.75"/>
    <row r="1383" s="8" customFormat="1" ht="12.75"/>
    <row r="1384" s="8" customFormat="1" ht="12.75"/>
    <row r="1385" s="8" customFormat="1" ht="12.75"/>
    <row r="1386" s="8" customFormat="1" ht="12.75"/>
    <row r="1387" s="8" customFormat="1" ht="12.75"/>
    <row r="1388" s="8" customFormat="1" ht="12.75"/>
    <row r="1389" s="8" customFormat="1" ht="12.75"/>
    <row r="1390" s="8" customFormat="1" ht="12.75"/>
    <row r="1391" s="8" customFormat="1" ht="12.75"/>
    <row r="1392" s="8" customFormat="1" ht="12.75"/>
    <row r="1393" s="8" customFormat="1" ht="12.75"/>
    <row r="1394" s="8" customFormat="1" ht="12.75"/>
    <row r="1395" s="8" customFormat="1" ht="12.75"/>
    <row r="1396" s="8" customFormat="1" ht="12.75"/>
    <row r="1397" s="8" customFormat="1" ht="12.75"/>
    <row r="1398" s="8" customFormat="1" ht="12.75"/>
    <row r="1399" s="8" customFormat="1" ht="12.75"/>
    <row r="1400" s="8" customFormat="1" ht="12.75"/>
    <row r="1401" s="8" customFormat="1" ht="12.75"/>
    <row r="1402" s="8" customFormat="1" ht="12.75"/>
    <row r="1403" s="8" customFormat="1" ht="12.75"/>
    <row r="1404" s="8" customFormat="1" ht="12.75"/>
    <row r="1405" s="8" customFormat="1" ht="12.75"/>
    <row r="1406" s="8" customFormat="1" ht="12.75"/>
    <row r="1407" s="8" customFormat="1" ht="12.75"/>
    <row r="1408" s="8" customFormat="1" ht="12.75"/>
    <row r="1409" s="8" customFormat="1" ht="12.75"/>
    <row r="1410" s="8" customFormat="1" ht="12.75"/>
    <row r="1411" s="8" customFormat="1" ht="12.75"/>
    <row r="1412" s="8" customFormat="1" ht="12.75"/>
    <row r="1413" s="8" customFormat="1" ht="12.75"/>
    <row r="1414" s="8" customFormat="1" ht="12.75"/>
    <row r="1415" s="8" customFormat="1" ht="12.75"/>
    <row r="1416" s="8" customFormat="1" ht="12.75"/>
    <row r="1417" s="8" customFormat="1" ht="12.75"/>
    <row r="1418" s="8" customFormat="1" ht="12.75"/>
    <row r="1419" s="8" customFormat="1" ht="12.75"/>
    <row r="1420" s="8" customFormat="1" ht="12.75"/>
    <row r="1421" s="8" customFormat="1" ht="12.75"/>
    <row r="1422" s="8" customFormat="1" ht="12.75"/>
    <row r="1423" s="8" customFormat="1" ht="12.75"/>
    <row r="1424" s="8" customFormat="1" ht="12.75"/>
    <row r="1425" s="8" customFormat="1" ht="12.75"/>
    <row r="1426" s="8" customFormat="1" ht="12.75"/>
    <row r="1427" s="8" customFormat="1" ht="12.75"/>
    <row r="1428" s="8" customFormat="1" ht="12.75"/>
    <row r="1429" s="8" customFormat="1" ht="12.75"/>
    <row r="1430" s="8" customFormat="1" ht="12.75"/>
    <row r="1431" s="8" customFormat="1" ht="12.75"/>
    <row r="1432" s="8" customFormat="1" ht="12.75"/>
    <row r="1433" s="8" customFormat="1" ht="12.75"/>
    <row r="1434" s="8" customFormat="1" ht="12.75"/>
    <row r="1435" s="8" customFormat="1" ht="12.75"/>
    <row r="1436" s="8" customFormat="1" ht="12.75"/>
    <row r="1437" s="8" customFormat="1" ht="12.75"/>
    <row r="1438" s="8" customFormat="1" ht="12.75"/>
    <row r="1439" s="8" customFormat="1" ht="12.75"/>
    <row r="1440" s="8" customFormat="1" ht="12.75"/>
    <row r="1441" s="8" customFormat="1" ht="12.75"/>
    <row r="1442" s="8" customFormat="1" ht="12.75"/>
    <row r="1443" s="8" customFormat="1" ht="12.75"/>
    <row r="1444" s="8" customFormat="1" ht="12.75"/>
    <row r="1445" s="8" customFormat="1" ht="12.75"/>
    <row r="1446" s="8" customFormat="1" ht="12.75"/>
    <row r="1447" s="8" customFormat="1" ht="12.75"/>
    <row r="1448" s="8" customFormat="1" ht="12.75"/>
    <row r="1449" s="8" customFormat="1" ht="12.75"/>
    <row r="1450" s="8" customFormat="1" ht="12.75"/>
    <row r="1451" s="8" customFormat="1" ht="12.75"/>
    <row r="1452" s="8" customFormat="1" ht="12.75"/>
    <row r="1453" s="8" customFormat="1" ht="12.75"/>
    <row r="1454" s="8" customFormat="1" ht="12.75"/>
    <row r="1455" s="8" customFormat="1" ht="12.75"/>
    <row r="1456" s="8" customFormat="1" ht="12.75"/>
    <row r="1457" s="8" customFormat="1" ht="12.75"/>
    <row r="1458" s="8" customFormat="1" ht="12.75"/>
    <row r="1459" s="8" customFormat="1" ht="12.75"/>
    <row r="1460" s="8" customFormat="1" ht="12.75"/>
    <row r="1461" s="8" customFormat="1" ht="12.75"/>
    <row r="1462" s="8" customFormat="1" ht="12.75"/>
    <row r="1463" s="8" customFormat="1" ht="12.75"/>
    <row r="1464" s="8" customFormat="1" ht="12.75"/>
    <row r="1465" s="8" customFormat="1" ht="12.75"/>
    <row r="1466" s="8" customFormat="1" ht="12.75"/>
    <row r="1467" s="8" customFormat="1" ht="12.75"/>
    <row r="1468" s="8" customFormat="1" ht="12.75"/>
    <row r="1469" s="8" customFormat="1" ht="12.75"/>
    <row r="1470" s="8" customFormat="1" ht="12.75"/>
    <row r="1471" s="8" customFormat="1" ht="12.75"/>
    <row r="1472" s="8" customFormat="1" ht="12.75"/>
    <row r="1473" s="8" customFormat="1" ht="12.75"/>
    <row r="1474" s="8" customFormat="1" ht="12.75"/>
    <row r="1475" s="8" customFormat="1" ht="12.75"/>
    <row r="1476" s="8" customFormat="1" ht="12.75"/>
    <row r="1477" s="8" customFormat="1" ht="12.75"/>
    <row r="1478" s="8" customFormat="1" ht="12.75"/>
    <row r="1479" s="8" customFormat="1" ht="12.75"/>
    <row r="1480" s="8" customFormat="1" ht="12.75"/>
    <row r="1481" s="8" customFormat="1" ht="12.75"/>
    <row r="1482" s="8" customFormat="1" ht="12.75"/>
    <row r="1483" s="8" customFormat="1" ht="12.75"/>
    <row r="1484" s="8" customFormat="1" ht="12.75"/>
    <row r="1485" s="8" customFormat="1" ht="12.75"/>
    <row r="1486" s="8" customFormat="1" ht="12.75"/>
    <row r="1487" s="8" customFormat="1" ht="12.75"/>
    <row r="1488" s="8" customFormat="1" ht="12.75"/>
    <row r="1489" s="8" customFormat="1" ht="12.75"/>
    <row r="1490" s="8" customFormat="1" ht="12.75"/>
    <row r="1491" s="8" customFormat="1" ht="12.75"/>
    <row r="1492" s="8" customFormat="1" ht="12.75"/>
    <row r="1493" s="8" customFormat="1" ht="12.75"/>
    <row r="1494" s="8" customFormat="1" ht="12.75"/>
    <row r="1495" s="8" customFormat="1" ht="12.75"/>
    <row r="1496" s="8" customFormat="1" ht="12.75"/>
    <row r="1497" s="8" customFormat="1" ht="12.75"/>
    <row r="1498" s="8" customFormat="1" ht="12.75"/>
    <row r="1499" s="8" customFormat="1" ht="12.75"/>
    <row r="1500" s="8" customFormat="1" ht="12.75"/>
    <row r="1501" s="8" customFormat="1" ht="12.75"/>
    <row r="1502" s="8" customFormat="1" ht="12.75"/>
    <row r="1503" s="8" customFormat="1" ht="12.75"/>
    <row r="1504" s="8" customFormat="1" ht="12.75"/>
    <row r="1505" s="8" customFormat="1" ht="12.75"/>
    <row r="1506" s="8" customFormat="1" ht="12.75"/>
    <row r="1507" s="8" customFormat="1" ht="12.75"/>
    <row r="1508" s="8" customFormat="1" ht="12.75"/>
    <row r="1509" s="8" customFormat="1" ht="12.75"/>
    <row r="1510" s="8" customFormat="1" ht="12.75"/>
    <row r="1511" s="8" customFormat="1" ht="12.75"/>
    <row r="1512" s="8" customFormat="1" ht="12.75"/>
    <row r="1513" s="8" customFormat="1" ht="12.75"/>
  </sheetData>
  <mergeCells count="54">
    <mergeCell ref="K25:L25"/>
    <mergeCell ref="V25:W25"/>
    <mergeCell ref="K28:L28"/>
    <mergeCell ref="V28:W28"/>
    <mergeCell ref="K26:L26"/>
    <mergeCell ref="V26:W26"/>
    <mergeCell ref="K27:L27"/>
    <mergeCell ref="V27:W27"/>
    <mergeCell ref="K23:L23"/>
    <mergeCell ref="V23:W23"/>
    <mergeCell ref="K24:L24"/>
    <mergeCell ref="V24:W24"/>
    <mergeCell ref="K21:L21"/>
    <mergeCell ref="V21:W21"/>
    <mergeCell ref="K22:L22"/>
    <mergeCell ref="V22:W22"/>
    <mergeCell ref="K19:L19"/>
    <mergeCell ref="V19:W19"/>
    <mergeCell ref="K20:L20"/>
    <mergeCell ref="V20:W20"/>
    <mergeCell ref="K17:L17"/>
    <mergeCell ref="V17:W17"/>
    <mergeCell ref="K18:L18"/>
    <mergeCell ref="V18:W18"/>
    <mergeCell ref="K15:L15"/>
    <mergeCell ref="V15:W15"/>
    <mergeCell ref="K16:L16"/>
    <mergeCell ref="V16:W16"/>
    <mergeCell ref="K13:L13"/>
    <mergeCell ref="V13:W13"/>
    <mergeCell ref="K14:L14"/>
    <mergeCell ref="V14:W14"/>
    <mergeCell ref="K11:L11"/>
    <mergeCell ref="V11:W11"/>
    <mergeCell ref="K12:L12"/>
    <mergeCell ref="V12:W12"/>
    <mergeCell ref="K8:L8"/>
    <mergeCell ref="V8:W8"/>
    <mergeCell ref="K10:L10"/>
    <mergeCell ref="V10:W10"/>
    <mergeCell ref="K6:L6"/>
    <mergeCell ref="V6:W6"/>
    <mergeCell ref="K7:L7"/>
    <mergeCell ref="V7:W7"/>
    <mergeCell ref="K1:L1"/>
    <mergeCell ref="V1:W1"/>
    <mergeCell ref="K9:L9"/>
    <mergeCell ref="V9:W9"/>
    <mergeCell ref="K3:L3"/>
    <mergeCell ref="V3:W3"/>
    <mergeCell ref="K4:L4"/>
    <mergeCell ref="V4:W4"/>
    <mergeCell ref="K5:L5"/>
    <mergeCell ref="V5:W5"/>
  </mergeCells>
  <printOptions/>
  <pageMargins left="0.43" right="0.42" top="1" bottom="1" header="0.5" footer="0.5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Informatique</cp:lastModifiedBy>
  <cp:lastPrinted>2003-05-28T06:48:14Z</cp:lastPrinted>
  <dcterms:created xsi:type="dcterms:W3CDTF">2002-01-30T04:27:00Z</dcterms:created>
  <dcterms:modified xsi:type="dcterms:W3CDTF">2002-02-13T10:38:13Z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</Properties>
</file>